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20490" windowHeight="7650"/>
  </bookViews>
  <sheets>
    <sheet name="B224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00" i="3" l="1"/>
  <c r="Q100" i="3"/>
  <c r="P100" i="3"/>
  <c r="O100" i="3"/>
  <c r="N100" i="3"/>
  <c r="M100" i="3"/>
  <c r="L100" i="3"/>
  <c r="K100" i="3"/>
  <c r="J100" i="3"/>
  <c r="I100" i="3"/>
  <c r="H100" i="3"/>
  <c r="G100" i="3"/>
  <c r="F100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</calcChain>
</file>

<file path=xl/sharedStrings.xml><?xml version="1.0" encoding="utf-8"?>
<sst xmlns="http://schemas.openxmlformats.org/spreadsheetml/2006/main" count="125" uniqueCount="90">
  <si>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</si>
  <si>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</si>
  <si>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</si>
  <si>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</si>
  <si>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</si>
  <si>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</si>
  <si>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</si>
  <si>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</si>
  <si>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</si>
  <si>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</si>
  <si>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</si>
  <si>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</si>
  <si>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(подпись)</t>
  </si>
  <si>
    <t>План по месяцам</t>
  </si>
  <si>
    <t>Вид бюджета</t>
  </si>
  <si>
    <t>Государственное учреждение</t>
  </si>
  <si>
    <t>Ответственный секретарь центрального исполнительного органа / руководитель государственного учреждения</t>
  </si>
  <si>
    <t>ВСЕГО</t>
  </si>
  <si>
    <t>Регион</t>
  </si>
  <si>
    <t>Период</t>
  </si>
  <si>
    <t>Ед.измерения</t>
  </si>
  <si>
    <t>Администратор бюджетных программ</t>
  </si>
  <si>
    <t>Наименование расходов</t>
  </si>
  <si>
    <t>Финансовый план на год</t>
  </si>
  <si>
    <t>(расшифровка подписи)</t>
  </si>
  <si>
    <t>Руководитель структурного
подразделения государственного
учреждения</t>
  </si>
  <si>
    <t>Программа</t>
  </si>
  <si>
    <t>Подпрограмма</t>
  </si>
  <si>
    <t>Специфика</t>
  </si>
  <si>
    <t>Код администратора</t>
  </si>
  <si>
    <t>Индивидуальный план финансирования по платежам</t>
  </si>
  <si>
    <t>Восточно-Казахстанская область</t>
  </si>
  <si>
    <t>02 - областной бюджет (города республиканского значения (столицы))</t>
  </si>
  <si>
    <t>2021 год</t>
  </si>
  <si>
    <t>тыс.тенге</t>
  </si>
  <si>
    <t>2611639 - ГУ "Отдел образования по Тарбагатайскому району" УО ВКО</t>
  </si>
  <si>
    <t>ГУ "Отдел образования по Тарбагатайскому району" УО ВКО</t>
  </si>
  <si>
    <t>261 - Управление образования области</t>
  </si>
  <si>
    <t>001 - Услуги по реализации государственной политики на местном уровне в области образования</t>
  </si>
  <si>
    <t>015    - Услуги по реализации государственной политики на местном уровне в области образования (За счет средств местного бюджета)</t>
  </si>
  <si>
    <t>Оплата труда</t>
  </si>
  <si>
    <t>Компенсационные выплаты</t>
  </si>
  <si>
    <t>Социальный налог</t>
  </si>
  <si>
    <t>Социальные отчисления в Государственный фонд социального страхования</t>
  </si>
  <si>
    <t>Отчисления на обязательное социальное медицинское страхование</t>
  </si>
  <si>
    <t>Оплата труда технического персонала</t>
  </si>
  <si>
    <t>Взносы работодателей по техническому персоналу</t>
  </si>
  <si>
    <t>Приобретение прочих запасов</t>
  </si>
  <si>
    <t>Оплата коммунальных услуг</t>
  </si>
  <si>
    <t>Оплата услуг связи</t>
  </si>
  <si>
    <t>Оплата прочих услуг и работ</t>
  </si>
  <si>
    <t>Командировки и служебные разъезды внутри страны</t>
  </si>
  <si>
    <t>007 - Проведение школьных олимпиад, внешкольных мероприятий и конкурсов областного масштаба</t>
  </si>
  <si>
    <t>015    - Проведение школьных олимпиад, внешкольных мероприятий и конкурсов областного масштаба (За счет средств местного бюджета</t>
  </si>
  <si>
    <t>029 - Методическая работа</t>
  </si>
  <si>
    <t>015    - Методическая работа (За счет средств местного бюджета)</t>
  </si>
  <si>
    <t>Взносы на обязательное страхование</t>
  </si>
  <si>
    <t>Приобретение топлива, горюче-смазочных материалов</t>
  </si>
  <si>
    <t>Прочие текущие затраты</t>
  </si>
  <si>
    <t>045    - Методическое и финансовое сопровождение системы образования за счет субвенций из республиканского бюджета на образование</t>
  </si>
  <si>
    <t>067 - Капитальные расходы подведомственных государственных учреждений и организаций</t>
  </si>
  <si>
    <t>015    - Капитальные расходы подведомственных государственных учреждений и организаций (За счет средств местного бюджета)</t>
  </si>
  <si>
    <t>Приобретение машин, оборудования, инструментов, производственного и хозяйственного инвентаря</t>
  </si>
  <si>
    <t>079 - Реализация мероприятий по социальной и инженерной инфраструктуре в сельских населенных пунктах в рамках проекта "Ауыл-Ел бесігі"</t>
  </si>
  <si>
    <t>015    - Реализация мероприятий по социальной и инженерной инфраструктуре в сельских населенных пунктах в рамках проекта "Ауыл-Ел бесігі" (За счет средств местного бюджета)</t>
  </si>
  <si>
    <t>Капитальный ремонт помещений, зданий, сооружений, передаточных устройств</t>
  </si>
  <si>
    <t>032    - Реализация мероприятий по социальной и инженерной инфраструктуре в сельских населенных пунктах в рамках проекта "Ауыл-Ел бесігі" за счет целевого трансферта из Национального фонда Республики Казахстан</t>
  </si>
  <si>
    <t>081 - Дошкольное воспитание и обучение</t>
  </si>
  <si>
    <t>011    - За счет трансфертов республиканского бюджета (Дошкольное воспитание и обучение)</t>
  </si>
  <si>
    <t>015    - За счет средств местного бюджета (Дошкольное воспитание и обучение)</t>
  </si>
  <si>
    <t>045    - За счет субвенций из республиканского бюджета на образование (Дошкольное воспитание и обучение)</t>
  </si>
  <si>
    <t>Трансферты физическим лицам</t>
  </si>
  <si>
    <t>082 - Общеобразовательное обучение в государственных организациях начального, основного и общего среднего образования</t>
  </si>
  <si>
    <t>015    - Общеобразовательное обучение в государственных организациях начального, основного и общего среднего образования за счет средств местного бюджета</t>
  </si>
  <si>
    <t>Затраты Фонда всеобщего обязательного среднего образования</t>
  </si>
  <si>
    <t>045    - Общеобразовательное обучение в государственных организациях начального, основного и общего среднего образования за счет субвенций из республиканского бюджета на образование</t>
  </si>
  <si>
    <t>086 - Выплата единовременных денежных средств казахстанским гражданам, усыновившим (удочерившим) ребенка (детей)-сироту и ребенка (детей), оставшегося без попечения родителей</t>
  </si>
  <si>
    <t>045    - Выплата единовременных денежных средств казахстанским гражданам, усыновившим (удочерившим) ребенка (детей)-сироту и ребенка (детей), оставшегося без попечения родителей за счет субвенций из республиканского бюджета на образование</t>
  </si>
  <si>
    <t>087 - Ежемесячные выплаты денежных средств опекунам (попечителям) на содержание ребенка-сироты (детей-сирот), и ребенка (детей), оставшегося без попечения родителей За счет трансфертов из республиканского бюджета</t>
  </si>
  <si>
    <t>015    - Ежемесячные выплаты денежных средств опекунам (попечителям) на содержание ребенка-сироты (детей-сирот), и ребенка (детей), оставшегося без попечения родителей за счет средств местного бюджета</t>
  </si>
  <si>
    <t>045    - Ежемесячные выплаты денежных средств опекунам (попечителям) на содержание ребенка-сироты (детей-сирот), и ребенка (детей), оставшегося без попечения родителей за счет субвенций из республиканского бюджета на образование</t>
  </si>
  <si>
    <t>092 - Содержание ребенка (детей), переданного патронатным воспитателям</t>
  </si>
  <si>
    <t>015    - Содержание ребенка (детей), переданного патронатным воспитателям за счет средств местного бюджета</t>
  </si>
  <si>
    <t>096 - Выполнение государственных обязательств по проектам государственно-частного партнерства</t>
  </si>
  <si>
    <t>015    - Выполнение государственных обязательств по проектам государственно-частного партнерства (За счет средств местного бюджета)</t>
  </si>
  <si>
    <t>Выполнение государственных обязательств по компенсации операционных (эксплуатационных) затрат по пр.</t>
  </si>
  <si>
    <t>202 - Реализация государственного образовательного заказа в дошкольных организациях образования</t>
  </si>
  <si>
    <t>015    - Реализация государственного образовательного заказа в дошкольных организациях образования за счет средств местного бюджета</t>
  </si>
  <si>
    <t>045    - Реализация государственного образовательного заказа в дошкольных организациях образования за счет субвенций из республиканского бюджета на образование</t>
  </si>
  <si>
    <t>Дауытбаева Самал Нагызхановна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</si>
</sst>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;"/>
  </numFmts>
  <fonts count="1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2" fillId="0" borderId="0" xfId="1" applyNumberFormat="1" applyFont="1" applyFill="1" applyBorder="1" applyAlignment="1"/>
    <xf numFmtId="0" fontId="2" fillId="0" borderId="0" xfId="1" applyNumberFormat="1" applyFont="1" applyFill="1" applyBorder="1" applyAlignment="1">
      <alignment horizontal="left"/>
    </xf>
    <xf numFmtId="0" fontId="4" fillId="0" borderId="0" xfId="1" applyNumberFormat="1" applyFont="1" applyFill="1" applyBorder="1" applyAlignment="1">
      <alignment horizontal="left" vertical="center"/>
    </xf>
    <xf numFmtId="0" fontId="2" fillId="0" borderId="0" xfId="1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2" fillId="3" borderId="0" xfId="1" applyNumberFormat="1" applyFont="1" applyFill="1" applyBorder="1" applyAlignment="1">
      <alignment horizontal="left"/>
    </xf>
    <xf numFmtId="0" fontId="2" fillId="5" borderId="3" xfId="1" applyNumberFormat="1" applyFont="1" applyFill="1" applyBorder="1" applyAlignment="1"/>
    <xf numFmtId="0" fontId="2" fillId="5" borderId="5" xfId="1" applyNumberFormat="1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8" fillId="0" borderId="0" xfId="0" applyNumberFormat="1" applyFont="1" applyFill="1" applyBorder="1"/>
    <xf numFmtId="0" fontId="9" fillId="0" borderId="0" xfId="1" applyNumberFormat="1" applyFont="1" applyFill="1" applyBorder="1" applyAlignment="1"/>
    <xf numFmtId="0" fontId="11" fillId="0" borderId="0" xfId="0" applyNumberFormat="1" applyFont="1" applyFill="1" applyBorder="1"/>
    <xf numFmtId="0" fontId="2" fillId="3" borderId="9" xfId="1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center"/>
    </xf>
    <xf numFmtId="0" fontId="4" fillId="0" borderId="6" xfId="1" applyNumberFormat="1" applyFont="1" applyFill="1" applyBorder="1" applyAlignment="1">
      <alignment horizontal="left" vertical="center"/>
    </xf>
    <xf numFmtId="0" fontId="4" fillId="0" borderId="2" xfId="1" applyNumberFormat="1" applyFont="1" applyFill="1" applyBorder="1" applyAlignment="1">
      <alignment horizontal="left" vertical="center"/>
    </xf>
    <xf numFmtId="0" fontId="4" fillId="0" borderId="9" xfId="1" applyNumberFormat="1" applyFont="1" applyFill="1" applyBorder="1" applyAlignment="1">
      <alignment horizontal="left" vertical="center"/>
    </xf>
    <xf numFmtId="0" fontId="4" fillId="0" borderId="8" xfId="1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left" vertical="center"/>
    </xf>
    <xf numFmtId="0" fontId="4" fillId="0" borderId="11" xfId="1" applyNumberFormat="1" applyFont="1" applyFill="1" applyBorder="1" applyAlignment="1">
      <alignment horizontal="center" vertical="center"/>
    </xf>
    <xf numFmtId="0" fontId="4" fillId="0" borderId="12" xfId="1" applyNumberFormat="1" applyFont="1" applyFill="1" applyBorder="1" applyAlignment="1">
      <alignment horizontal="center" vertical="center"/>
    </xf>
    <xf numFmtId="0" fontId="4" fillId="0" borderId="13" xfId="1" applyNumberFormat="1" applyFont="1" applyFill="1" applyBorder="1" applyAlignment="1">
      <alignment horizontal="center" vertical="center"/>
    </xf>
    <xf numFmtId="0" fontId="10" fillId="0" borderId="2" xfId="0" applyFont="1" applyBorder="1" applyAlignment="1"/>
    <xf numFmtId="0" fontId="10" fillId="0" borderId="0" xfId="0" applyFont="1" applyBorder="1" applyAlignment="1"/>
    <xf numFmtId="0" fontId="5" fillId="0" borderId="1" xfId="0" applyFont="1" applyBorder="1" applyAlignment="1"/>
    <xf numFmtId="0" fontId="5" fillId="0" borderId="1" xfId="0" applyFont="1" applyBorder="1" applyAlignment="1">
      <alignment horizontal="left"/>
    </xf>
    <xf numFmtId="164" fontId="5" fillId="2" borderId="2" xfId="0" applyNumberFormat="1" applyFont="1" applyFill="1" applyBorder="1" applyAlignment="1">
      <alignment horizontal="right" vertical="center"/>
    </xf>
    <xf numFmtId="164" fontId="5" fillId="2" borderId="7" xfId="0" applyNumberFormat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vertical="center"/>
    </xf>
    <xf numFmtId="164" fontId="2" fillId="0" borderId="10" xfId="1" applyNumberFormat="1" applyFont="1" applyFill="1" applyBorder="1" applyAlignment="1">
      <alignment vertical="center"/>
    </xf>
    <xf numFmtId="0" fontId="2" fillId="2" borderId="6" xfId="1" applyNumberFormat="1" applyFont="1" applyFill="1" applyBorder="1" applyAlignment="1">
      <alignment horizontal="left"/>
    </xf>
    <xf numFmtId="0" fontId="2" fillId="2" borderId="2" xfId="1" applyNumberFormat="1" applyFont="1" applyFill="1" applyBorder="1" applyAlignment="1">
      <alignment horizontal="left"/>
    </xf>
    <xf numFmtId="0" fontId="2" fillId="4" borderId="9" xfId="1" applyNumberFormat="1" applyFont="1" applyFill="1" applyBorder="1" applyAlignment="1">
      <alignment horizontal="left"/>
    </xf>
    <xf numFmtId="0" fontId="2" fillId="4" borderId="0" xfId="1" applyNumberFormat="1" applyFont="1" applyFill="1" applyBorder="1" applyAlignment="1">
      <alignment horizontal="left"/>
    </xf>
    <xf numFmtId="0" fontId="2" fillId="0" borderId="9" xfId="1" applyNumberFormat="1" applyFont="1" applyFill="1" applyBorder="1" applyAlignment="1">
      <alignment horizontal="left"/>
    </xf>
    <xf numFmtId="0" fontId="2" fillId="0" borderId="0" xfId="1" applyNumberFormat="1" applyFont="1" applyFill="1" applyBorder="1" applyAlignment="1">
      <alignment vertical="center"/>
    </xf>
    <xf numFmtId="164" fontId="5" fillId="5" borderId="5" xfId="0" applyNumberFormat="1" applyFont="1" applyFill="1" applyBorder="1" applyAlignment="1">
      <alignment horizontal="right" vertical="center"/>
    </xf>
    <xf numFmtId="164" fontId="5" fillId="5" borderId="4" xfId="0" applyNumberFormat="1" applyFont="1" applyFill="1" applyBorder="1" applyAlignment="1">
      <alignment horizontal="right" vertical="center"/>
    </xf>
    <xf numFmtId="0" fontId="12" fillId="0" borderId="0" xfId="0" applyFont="1"/>
    <xf numFmtId="164" fontId="2" fillId="4" borderId="0" xfId="1" applyNumberFormat="1" applyFont="1" applyFill="1" applyBorder="1" applyAlignment="1">
      <alignment horizontal="right" vertical="center"/>
    </xf>
    <xf numFmtId="164" fontId="2" fillId="4" borderId="10" xfId="1" applyNumberFormat="1" applyFont="1" applyFill="1" applyBorder="1" applyAlignment="1">
      <alignment horizontal="right" vertical="center"/>
    </xf>
    <xf numFmtId="164" fontId="2" fillId="3" borderId="0" xfId="1" applyNumberFormat="1" applyFont="1" applyFill="1" applyBorder="1" applyAlignment="1">
      <alignment horizontal="right" vertical="center"/>
    </xf>
    <xf numFmtId="164" fontId="2" fillId="3" borderId="1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0" xfId="1" applyNumberFormat="1" applyFont="1" applyFill="1" applyBorder="1" applyAlignment="1">
      <alignment horizontal="center" vertical="center"/>
    </xf>
    <xf numFmtId="0" fontId="4" fillId="0" borderId="11" xfId="1" applyNumberFormat="1" applyFont="1" applyFill="1" applyBorder="1" applyAlignment="1">
      <alignment horizontal="center" vertical="center" wrapText="1"/>
    </xf>
    <xf numFmtId="0" fontId="4" fillId="0" borderId="12" xfId="1" applyNumberFormat="1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>
      <alignment horizontal="center" vertical="center" wrapText="1"/>
    </xf>
    <xf numFmtId="0" fontId="4" fillId="0" borderId="6" xfId="1" applyNumberFormat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>
      <alignment horizontal="center" vertical="center"/>
    </xf>
  </cellXfs>
  <cellStyles count="3">
    <cellStyle name="КАНДАГАЧ тел3-33-96" xfId="2"/>
    <cellStyle name="Обычный" xfId="0" builtinId="0"/>
    <cellStyle name="Обычный_Лист2" xfId="1"/>
  </cellStyles>
  <dxfs count="0"/>
  <tableStyles count="0" defaultTableStyle="TableStyleMedium2" defaultPivotStyle="PivotStyleLight16"/>
  <colors>
    <mruColors>
      <color rgb="FFFFFF99"/>
      <color rgb="FFFFFFCC"/>
      <color rgb="FFCCFF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tabSelected="1" workbookViewId="0">
      <selection activeCell="A2" sqref="A2:R2"/>
    </sheetView>
  </sheetViews>
  <sheetFormatPr defaultColWidth="8.85546875" defaultRowHeight="12" x14ac:dyDescent="0.2"/>
  <cols>
    <col min="1" max="1" width="13.5703125" style="5" customWidth="1"/>
    <col min="2" max="3" width="3.7109375" style="5" customWidth="1"/>
    <col min="4" max="4" width="10.7109375" style="5" customWidth="1"/>
    <col min="5" max="5" width="30.7109375" style="5" customWidth="1"/>
    <col min="6" max="6" width="11.7109375" style="5" customWidth="1"/>
    <col min="7" max="18" width="10.7109375" style="5" customWidth="1"/>
    <col min="19" max="16384" width="8.85546875" style="5"/>
  </cols>
  <sheetData>
    <row r="1" spans="1:18" s="14" customFormat="1" ht="11.25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25"/>
      <c r="P1" s="25"/>
      <c r="Q1" s="26"/>
      <c r="R1" s="26"/>
    </row>
    <row r="2" spans="1:18" s="12" customFormat="1" ht="12.75" x14ac:dyDescent="0.2">
      <c r="A2" s="48" t="s">
        <v>30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x14ac:dyDescent="0.2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">
      <c r="A4" s="3" t="s">
        <v>18</v>
      </c>
      <c r="B4" s="4"/>
      <c r="C4" s="4"/>
      <c r="D4" s="4"/>
      <c r="E4" s="4" t="s">
        <v>31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">
      <c r="A5" s="3" t="s">
        <v>14</v>
      </c>
      <c r="B5" s="4"/>
      <c r="C5" s="4"/>
      <c r="D5" s="4"/>
      <c r="E5" s="4" t="s">
        <v>32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">
      <c r="A6" s="3" t="s">
        <v>19</v>
      </c>
      <c r="B6" s="4"/>
      <c r="C6" s="4"/>
      <c r="D6" s="4"/>
      <c r="E6" s="4" t="s">
        <v>33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2.75" x14ac:dyDescent="0.2">
      <c r="A7" s="3" t="s">
        <v>20</v>
      </c>
      <c r="B7" s="4"/>
      <c r="C7" s="4"/>
      <c r="D7" s="4"/>
      <c r="E7" s="41" t="s">
        <v>34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x14ac:dyDescent="0.2">
      <c r="A8" s="3" t="s">
        <v>21</v>
      </c>
      <c r="B8" s="4"/>
      <c r="C8" s="4"/>
      <c r="D8" s="4"/>
      <c r="E8" s="4" t="s">
        <v>35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">
      <c r="A9" s="3" t="s">
        <v>15</v>
      </c>
      <c r="B9" s="4"/>
      <c r="C9" s="4"/>
      <c r="D9" s="4"/>
      <c r="E9" s="4" t="s">
        <v>36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s="16" customFormat="1" x14ac:dyDescent="0.2">
      <c r="A11" s="17" t="s">
        <v>29</v>
      </c>
      <c r="B11" s="18"/>
      <c r="C11" s="18"/>
      <c r="D11" s="18"/>
      <c r="E11" s="22"/>
      <c r="F11" s="49" t="s">
        <v>23</v>
      </c>
      <c r="G11" s="52" t="s">
        <v>13</v>
      </c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4"/>
    </row>
    <row r="12" spans="1:18" s="16" customFormat="1" x14ac:dyDescent="0.2">
      <c r="A12" s="19"/>
      <c r="B12" s="3" t="s">
        <v>26</v>
      </c>
      <c r="C12" s="3"/>
      <c r="D12" s="3"/>
      <c r="E12" s="23" t="s">
        <v>22</v>
      </c>
      <c r="F12" s="50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</row>
    <row r="13" spans="1:18" s="16" customFormat="1" x14ac:dyDescent="0.2">
      <c r="A13" s="19"/>
      <c r="B13" s="3"/>
      <c r="C13" s="3" t="s">
        <v>27</v>
      </c>
      <c r="D13" s="3"/>
      <c r="E13" s="23"/>
      <c r="F13" s="50"/>
      <c r="G13" s="23" t="s">
        <v>0</v>
      </c>
      <c r="H13" s="23" t="s">
        <v>1</v>
      </c>
      <c r="I13" s="23" t="s">
        <v>2</v>
      </c>
      <c r="J13" s="23" t="s">
        <v>3</v>
      </c>
      <c r="K13" s="23" t="s">
        <v>4</v>
      </c>
      <c r="L13" s="23" t="s">
        <v>5</v>
      </c>
      <c r="M13" s="23" t="s">
        <v>6</v>
      </c>
      <c r="N13" s="23" t="s">
        <v>7</v>
      </c>
      <c r="O13" s="23" t="s">
        <v>8</v>
      </c>
      <c r="P13" s="23" t="s">
        <v>9</v>
      </c>
      <c r="Q13" s="23" t="s">
        <v>10</v>
      </c>
      <c r="R13" s="23" t="s">
        <v>11</v>
      </c>
    </row>
    <row r="14" spans="1:18" s="16" customFormat="1" x14ac:dyDescent="0.2">
      <c r="A14" s="20"/>
      <c r="B14" s="21"/>
      <c r="C14" s="21"/>
      <c r="D14" s="21" t="s">
        <v>28</v>
      </c>
      <c r="E14" s="24"/>
      <c r="F14" s="51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18" x14ac:dyDescent="0.2">
      <c r="A15" s="33" t="s">
        <v>37</v>
      </c>
      <c r="B15" s="34"/>
      <c r="C15" s="34"/>
      <c r="D15" s="34"/>
      <c r="E15" s="34"/>
      <c r="F15" s="29">
        <f t="shared" ref="F15:R15" si="0">SUM(F18:F29)+SUM(F32:F32)+SUM(F35:F46)+SUM(F48:F53)+SUM(F56:F56)+SUM(F59:F59)+SUM(F61:F61)+SUM(F64:F64)+SUM(F66:F66)+SUM(F68:F69)+SUM(F72:F77)+SUM(F79:F80)+SUM(F83:F83)+SUM(F86:F86)+SUM(F88:F88)+SUM(F91:F91)+SUM(F94:F94)+SUM(F97:F97)+SUM(F99:F99)</f>
        <v>1873482</v>
      </c>
      <c r="G15" s="29">
        <f t="shared" si="0"/>
        <v>395</v>
      </c>
      <c r="H15" s="29">
        <f t="shared" si="0"/>
        <v>145688</v>
      </c>
      <c r="I15" s="29">
        <f t="shared" si="0"/>
        <v>73743</v>
      </c>
      <c r="J15" s="29">
        <f t="shared" si="0"/>
        <v>69857</v>
      </c>
      <c r="K15" s="29">
        <f t="shared" si="0"/>
        <v>248025</v>
      </c>
      <c r="L15" s="29">
        <f t="shared" si="0"/>
        <v>322963</v>
      </c>
      <c r="M15" s="29">
        <f t="shared" si="0"/>
        <v>208414</v>
      </c>
      <c r="N15" s="29">
        <f t="shared" si="0"/>
        <v>293709</v>
      </c>
      <c r="O15" s="29">
        <f t="shared" si="0"/>
        <v>184122</v>
      </c>
      <c r="P15" s="29">
        <f t="shared" si="0"/>
        <v>132305</v>
      </c>
      <c r="Q15" s="29">
        <f t="shared" si="0"/>
        <v>86308</v>
      </c>
      <c r="R15" s="30">
        <f t="shared" si="0"/>
        <v>107953</v>
      </c>
    </row>
    <row r="16" spans="1:18" x14ac:dyDescent="0.2">
      <c r="A16" s="15"/>
      <c r="B16" s="8" t="s">
        <v>38</v>
      </c>
      <c r="C16" s="8"/>
      <c r="D16" s="8"/>
      <c r="E16" s="8"/>
      <c r="F16" s="44">
        <f t="shared" ref="F16:R16" si="1">SUM(F18:F29)</f>
        <v>25244</v>
      </c>
      <c r="G16" s="44">
        <f t="shared" si="1"/>
        <v>0</v>
      </c>
      <c r="H16" s="44">
        <f t="shared" si="1"/>
        <v>4114</v>
      </c>
      <c r="I16" s="44">
        <f t="shared" si="1"/>
        <v>1618</v>
      </c>
      <c r="J16" s="44">
        <f t="shared" si="1"/>
        <v>1651</v>
      </c>
      <c r="K16" s="44">
        <f t="shared" si="1"/>
        <v>2043</v>
      </c>
      <c r="L16" s="44">
        <f t="shared" si="1"/>
        <v>4903</v>
      </c>
      <c r="M16" s="44">
        <f t="shared" si="1"/>
        <v>1640</v>
      </c>
      <c r="N16" s="44">
        <f t="shared" si="1"/>
        <v>2642</v>
      </c>
      <c r="O16" s="44">
        <f t="shared" si="1"/>
        <v>1578</v>
      </c>
      <c r="P16" s="44">
        <f t="shared" si="1"/>
        <v>1685</v>
      </c>
      <c r="Q16" s="44">
        <f t="shared" si="1"/>
        <v>1685</v>
      </c>
      <c r="R16" s="45">
        <f t="shared" si="1"/>
        <v>1685</v>
      </c>
    </row>
    <row r="17" spans="1:18" x14ac:dyDescent="0.2">
      <c r="A17" s="35"/>
      <c r="B17" s="36"/>
      <c r="C17" s="36" t="s">
        <v>39</v>
      </c>
      <c r="D17" s="36"/>
      <c r="E17" s="36"/>
      <c r="F17" s="42">
        <f t="shared" ref="F17:R17" si="2">SUM(F18:F29)</f>
        <v>25244</v>
      </c>
      <c r="G17" s="42">
        <f t="shared" si="2"/>
        <v>0</v>
      </c>
      <c r="H17" s="42">
        <f t="shared" si="2"/>
        <v>4114</v>
      </c>
      <c r="I17" s="42">
        <f t="shared" si="2"/>
        <v>1618</v>
      </c>
      <c r="J17" s="42">
        <f t="shared" si="2"/>
        <v>1651</v>
      </c>
      <c r="K17" s="42">
        <f t="shared" si="2"/>
        <v>2043</v>
      </c>
      <c r="L17" s="42">
        <f t="shared" si="2"/>
        <v>4903</v>
      </c>
      <c r="M17" s="42">
        <f t="shared" si="2"/>
        <v>1640</v>
      </c>
      <c r="N17" s="42">
        <f t="shared" si="2"/>
        <v>2642</v>
      </c>
      <c r="O17" s="42">
        <f t="shared" si="2"/>
        <v>1578</v>
      </c>
      <c r="P17" s="42">
        <f t="shared" si="2"/>
        <v>1685</v>
      </c>
      <c r="Q17" s="42">
        <f t="shared" si="2"/>
        <v>1685</v>
      </c>
      <c r="R17" s="43">
        <f t="shared" si="2"/>
        <v>1685</v>
      </c>
    </row>
    <row r="18" spans="1:18" x14ac:dyDescent="0.2">
      <c r="A18" s="37"/>
      <c r="B18" s="38"/>
      <c r="C18" s="38"/>
      <c r="D18" s="4">
        <v>111</v>
      </c>
      <c r="E18" s="38" t="s">
        <v>40</v>
      </c>
      <c r="F18" s="31">
        <v>8751</v>
      </c>
      <c r="G18" s="31">
        <v>0</v>
      </c>
      <c r="H18" s="31">
        <v>2011</v>
      </c>
      <c r="I18" s="31">
        <v>176</v>
      </c>
      <c r="J18" s="31">
        <v>792</v>
      </c>
      <c r="K18" s="31">
        <v>792</v>
      </c>
      <c r="L18" s="31">
        <v>1249</v>
      </c>
      <c r="M18" s="31">
        <v>146</v>
      </c>
      <c r="N18" s="31">
        <v>717</v>
      </c>
      <c r="O18" s="31">
        <v>717</v>
      </c>
      <c r="P18" s="31">
        <v>717</v>
      </c>
      <c r="Q18" s="31">
        <v>717</v>
      </c>
      <c r="R18" s="32">
        <v>717</v>
      </c>
    </row>
    <row r="19" spans="1:18" x14ac:dyDescent="0.2">
      <c r="A19" s="37"/>
      <c r="B19" s="38"/>
      <c r="C19" s="38"/>
      <c r="D19" s="4">
        <v>113</v>
      </c>
      <c r="E19" s="38" t="s">
        <v>41</v>
      </c>
      <c r="F19" s="31">
        <v>1411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1411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2">
        <v>0</v>
      </c>
    </row>
    <row r="20" spans="1:18" x14ac:dyDescent="0.2">
      <c r="A20" s="37"/>
      <c r="B20" s="38"/>
      <c r="C20" s="38"/>
      <c r="D20" s="4">
        <v>121</v>
      </c>
      <c r="E20" s="38" t="s">
        <v>42</v>
      </c>
      <c r="F20" s="31">
        <v>447</v>
      </c>
      <c r="G20" s="31">
        <v>0</v>
      </c>
      <c r="H20" s="31">
        <v>77</v>
      </c>
      <c r="I20" s="31">
        <v>37</v>
      </c>
      <c r="J20" s="31">
        <v>37</v>
      </c>
      <c r="K20" s="31">
        <v>37</v>
      </c>
      <c r="L20" s="31">
        <v>37</v>
      </c>
      <c r="M20" s="31">
        <v>37</v>
      </c>
      <c r="N20" s="31">
        <v>37</v>
      </c>
      <c r="O20" s="31">
        <v>37</v>
      </c>
      <c r="P20" s="31">
        <v>37</v>
      </c>
      <c r="Q20" s="31">
        <v>37</v>
      </c>
      <c r="R20" s="32">
        <v>37</v>
      </c>
    </row>
    <row r="21" spans="1:18" x14ac:dyDescent="0.2">
      <c r="A21" s="37"/>
      <c r="B21" s="38"/>
      <c r="C21" s="38"/>
      <c r="D21" s="4">
        <v>122</v>
      </c>
      <c r="E21" s="38" t="s">
        <v>43</v>
      </c>
      <c r="F21" s="31">
        <v>261</v>
      </c>
      <c r="G21" s="31">
        <v>0</v>
      </c>
      <c r="H21" s="31">
        <v>41</v>
      </c>
      <c r="I21" s="31">
        <v>22</v>
      </c>
      <c r="J21" s="31">
        <v>22</v>
      </c>
      <c r="K21" s="31">
        <v>22</v>
      </c>
      <c r="L21" s="31">
        <v>22</v>
      </c>
      <c r="M21" s="31">
        <v>22</v>
      </c>
      <c r="N21" s="31">
        <v>22</v>
      </c>
      <c r="O21" s="31">
        <v>22</v>
      </c>
      <c r="P21" s="31">
        <v>22</v>
      </c>
      <c r="Q21" s="31">
        <v>22</v>
      </c>
      <c r="R21" s="32">
        <v>22</v>
      </c>
    </row>
    <row r="22" spans="1:18" ht="40.15" customHeight="1" x14ac:dyDescent="0.2">
      <c r="A22" s="37"/>
      <c r="B22" s="38"/>
      <c r="C22" s="38"/>
      <c r="D22" s="4">
        <v>124</v>
      </c>
      <c r="E22" s="38" t="s">
        <v>44</v>
      </c>
      <c r="F22" s="31">
        <v>170</v>
      </c>
      <c r="G22" s="31">
        <v>0</v>
      </c>
      <c r="H22" s="31">
        <v>30</v>
      </c>
      <c r="I22" s="31">
        <v>14</v>
      </c>
      <c r="J22" s="31">
        <v>14</v>
      </c>
      <c r="K22" s="31">
        <v>14</v>
      </c>
      <c r="L22" s="31">
        <v>14</v>
      </c>
      <c r="M22" s="31">
        <v>14</v>
      </c>
      <c r="N22" s="31">
        <v>14</v>
      </c>
      <c r="O22" s="31">
        <v>14</v>
      </c>
      <c r="P22" s="31">
        <v>14</v>
      </c>
      <c r="Q22" s="31">
        <v>14</v>
      </c>
      <c r="R22" s="32">
        <v>14</v>
      </c>
    </row>
    <row r="23" spans="1:18" x14ac:dyDescent="0.2">
      <c r="A23" s="37"/>
      <c r="B23" s="38"/>
      <c r="C23" s="38"/>
      <c r="D23" s="4">
        <v>131</v>
      </c>
      <c r="E23" s="38" t="s">
        <v>45</v>
      </c>
      <c r="F23" s="31">
        <v>4936</v>
      </c>
      <c r="G23" s="31">
        <v>0</v>
      </c>
      <c r="H23" s="31">
        <v>848</v>
      </c>
      <c r="I23" s="31">
        <v>290</v>
      </c>
      <c r="J23" s="31">
        <v>424</v>
      </c>
      <c r="K23" s="31">
        <v>424</v>
      </c>
      <c r="L23" s="31">
        <v>424</v>
      </c>
      <c r="M23" s="31">
        <v>406</v>
      </c>
      <c r="N23" s="31">
        <v>424</v>
      </c>
      <c r="O23" s="31">
        <v>424</v>
      </c>
      <c r="P23" s="31">
        <v>424</v>
      </c>
      <c r="Q23" s="31">
        <v>424</v>
      </c>
      <c r="R23" s="32">
        <v>424</v>
      </c>
    </row>
    <row r="24" spans="1:18" x14ac:dyDescent="0.2">
      <c r="A24" s="37"/>
      <c r="B24" s="38"/>
      <c r="C24" s="38"/>
      <c r="D24" s="4">
        <v>135</v>
      </c>
      <c r="E24" s="38" t="s">
        <v>46</v>
      </c>
      <c r="F24" s="31">
        <v>498</v>
      </c>
      <c r="G24" s="31">
        <v>0</v>
      </c>
      <c r="H24" s="31">
        <v>80</v>
      </c>
      <c r="I24" s="31">
        <v>40</v>
      </c>
      <c r="J24" s="31">
        <v>50</v>
      </c>
      <c r="K24" s="31">
        <v>41</v>
      </c>
      <c r="L24" s="31">
        <v>41</v>
      </c>
      <c r="M24" s="31">
        <v>41</v>
      </c>
      <c r="N24" s="31">
        <v>41</v>
      </c>
      <c r="O24" s="31">
        <v>41</v>
      </c>
      <c r="P24" s="31">
        <v>41</v>
      </c>
      <c r="Q24" s="31">
        <v>41</v>
      </c>
      <c r="R24" s="32">
        <v>41</v>
      </c>
    </row>
    <row r="25" spans="1:18" ht="40.15" customHeight="1" x14ac:dyDescent="0.2">
      <c r="A25" s="37"/>
      <c r="B25" s="38"/>
      <c r="C25" s="38"/>
      <c r="D25" s="4">
        <v>149</v>
      </c>
      <c r="E25" s="38" t="s">
        <v>47</v>
      </c>
      <c r="F25" s="31">
        <v>1226</v>
      </c>
      <c r="G25" s="31">
        <v>0</v>
      </c>
      <c r="H25" s="31">
        <v>0</v>
      </c>
      <c r="I25" s="31">
        <v>675</v>
      </c>
      <c r="J25" s="31">
        <v>0</v>
      </c>
      <c r="K25" s="31">
        <v>508</v>
      </c>
      <c r="L25" s="31">
        <v>0</v>
      </c>
      <c r="M25" s="31">
        <v>0</v>
      </c>
      <c r="N25" s="31">
        <v>0</v>
      </c>
      <c r="O25" s="31">
        <v>43</v>
      </c>
      <c r="P25" s="31">
        <v>0</v>
      </c>
      <c r="Q25" s="31">
        <v>0</v>
      </c>
      <c r="R25" s="32">
        <v>0</v>
      </c>
    </row>
    <row r="26" spans="1:18" x14ac:dyDescent="0.2">
      <c r="A26" s="37"/>
      <c r="B26" s="38"/>
      <c r="C26" s="38"/>
      <c r="D26" s="4">
        <v>151</v>
      </c>
      <c r="E26" s="38" t="s">
        <v>48</v>
      </c>
      <c r="F26" s="31">
        <v>1500</v>
      </c>
      <c r="G26" s="31">
        <v>0</v>
      </c>
      <c r="H26" s="31">
        <v>400</v>
      </c>
      <c r="I26" s="31">
        <v>200</v>
      </c>
      <c r="J26" s="31">
        <v>50</v>
      </c>
      <c r="K26" s="31">
        <v>50</v>
      </c>
      <c r="L26" s="31">
        <v>50</v>
      </c>
      <c r="M26" s="31">
        <v>50</v>
      </c>
      <c r="N26" s="31">
        <v>50</v>
      </c>
      <c r="O26" s="31">
        <v>50</v>
      </c>
      <c r="P26" s="31">
        <v>200</v>
      </c>
      <c r="Q26" s="31">
        <v>200</v>
      </c>
      <c r="R26" s="32">
        <v>200</v>
      </c>
    </row>
    <row r="27" spans="1:18" x14ac:dyDescent="0.2">
      <c r="A27" s="37"/>
      <c r="B27" s="38"/>
      <c r="C27" s="38"/>
      <c r="D27" s="4">
        <v>152</v>
      </c>
      <c r="E27" s="38" t="s">
        <v>49</v>
      </c>
      <c r="F27" s="31">
        <v>350</v>
      </c>
      <c r="G27" s="31">
        <v>0</v>
      </c>
      <c r="H27" s="31">
        <v>0</v>
      </c>
      <c r="I27" s="31">
        <v>29</v>
      </c>
      <c r="J27" s="31">
        <v>29</v>
      </c>
      <c r="K27" s="31">
        <v>29</v>
      </c>
      <c r="L27" s="31">
        <v>29</v>
      </c>
      <c r="M27" s="31">
        <v>89</v>
      </c>
      <c r="N27" s="31">
        <v>29</v>
      </c>
      <c r="O27" s="31">
        <v>29</v>
      </c>
      <c r="P27" s="31">
        <v>29</v>
      </c>
      <c r="Q27" s="31">
        <v>29</v>
      </c>
      <c r="R27" s="32">
        <v>29</v>
      </c>
    </row>
    <row r="28" spans="1:18" x14ac:dyDescent="0.2">
      <c r="A28" s="37"/>
      <c r="B28" s="38"/>
      <c r="C28" s="38"/>
      <c r="D28" s="4">
        <v>159</v>
      </c>
      <c r="E28" s="38" t="s">
        <v>50</v>
      </c>
      <c r="F28" s="31">
        <v>4828</v>
      </c>
      <c r="G28" s="31">
        <v>0</v>
      </c>
      <c r="H28" s="31">
        <v>252</v>
      </c>
      <c r="I28" s="31">
        <v>126</v>
      </c>
      <c r="J28" s="31">
        <v>233</v>
      </c>
      <c r="K28" s="31">
        <v>126</v>
      </c>
      <c r="L28" s="31">
        <v>1626</v>
      </c>
      <c r="M28" s="31">
        <v>835</v>
      </c>
      <c r="N28" s="31">
        <v>1126</v>
      </c>
      <c r="O28" s="31">
        <v>126</v>
      </c>
      <c r="P28" s="31">
        <v>126</v>
      </c>
      <c r="Q28" s="31">
        <v>126</v>
      </c>
      <c r="R28" s="32">
        <v>126</v>
      </c>
    </row>
    <row r="29" spans="1:18" x14ac:dyDescent="0.2">
      <c r="A29" s="37"/>
      <c r="B29" s="38"/>
      <c r="C29" s="38"/>
      <c r="D29" s="4">
        <v>161</v>
      </c>
      <c r="E29" s="38" t="s">
        <v>51</v>
      </c>
      <c r="F29" s="31">
        <v>866</v>
      </c>
      <c r="G29" s="31">
        <v>0</v>
      </c>
      <c r="H29" s="31">
        <v>375</v>
      </c>
      <c r="I29" s="31">
        <v>9</v>
      </c>
      <c r="J29" s="31">
        <v>0</v>
      </c>
      <c r="K29" s="31">
        <v>0</v>
      </c>
      <c r="L29" s="31">
        <v>0</v>
      </c>
      <c r="M29" s="31">
        <v>0</v>
      </c>
      <c r="N29" s="31">
        <v>182</v>
      </c>
      <c r="O29" s="31">
        <v>75</v>
      </c>
      <c r="P29" s="31">
        <v>75</v>
      </c>
      <c r="Q29" s="31">
        <v>75</v>
      </c>
      <c r="R29" s="32">
        <v>75</v>
      </c>
    </row>
    <row r="30" spans="1:18" x14ac:dyDescent="0.2">
      <c r="A30" s="15"/>
      <c r="B30" s="8" t="s">
        <v>52</v>
      </c>
      <c r="C30" s="8"/>
      <c r="D30" s="8"/>
      <c r="E30" s="8"/>
      <c r="F30" s="44">
        <f t="shared" ref="F30:R30" si="3">SUM(F32:F32)</f>
        <v>88</v>
      </c>
      <c r="G30" s="44">
        <f t="shared" si="3"/>
        <v>0</v>
      </c>
      <c r="H30" s="44">
        <f t="shared" si="3"/>
        <v>0</v>
      </c>
      <c r="I30" s="44">
        <f t="shared" si="3"/>
        <v>0</v>
      </c>
      <c r="J30" s="44">
        <f t="shared" si="3"/>
        <v>0</v>
      </c>
      <c r="K30" s="44">
        <f t="shared" si="3"/>
        <v>88</v>
      </c>
      <c r="L30" s="44">
        <f t="shared" si="3"/>
        <v>0</v>
      </c>
      <c r="M30" s="44">
        <f t="shared" si="3"/>
        <v>0</v>
      </c>
      <c r="N30" s="44">
        <f t="shared" si="3"/>
        <v>0</v>
      </c>
      <c r="O30" s="44">
        <f t="shared" si="3"/>
        <v>0</v>
      </c>
      <c r="P30" s="44">
        <f t="shared" si="3"/>
        <v>0</v>
      </c>
      <c r="Q30" s="44">
        <f t="shared" si="3"/>
        <v>0</v>
      </c>
      <c r="R30" s="45">
        <f t="shared" si="3"/>
        <v>0</v>
      </c>
    </row>
    <row r="31" spans="1:18" x14ac:dyDescent="0.2">
      <c r="A31" s="35"/>
      <c r="B31" s="36"/>
      <c r="C31" s="36" t="s">
        <v>53</v>
      </c>
      <c r="D31" s="36"/>
      <c r="E31" s="36"/>
      <c r="F31" s="42">
        <f t="shared" ref="F31:R31" si="4">SUM(F32:F32)</f>
        <v>88</v>
      </c>
      <c r="G31" s="42">
        <f t="shared" si="4"/>
        <v>0</v>
      </c>
      <c r="H31" s="42">
        <f t="shared" si="4"/>
        <v>0</v>
      </c>
      <c r="I31" s="42">
        <f t="shared" si="4"/>
        <v>0</v>
      </c>
      <c r="J31" s="42">
        <f t="shared" si="4"/>
        <v>0</v>
      </c>
      <c r="K31" s="42">
        <f t="shared" si="4"/>
        <v>88</v>
      </c>
      <c r="L31" s="42">
        <f t="shared" si="4"/>
        <v>0</v>
      </c>
      <c r="M31" s="42">
        <f t="shared" si="4"/>
        <v>0</v>
      </c>
      <c r="N31" s="42">
        <f t="shared" si="4"/>
        <v>0</v>
      </c>
      <c r="O31" s="42">
        <f t="shared" si="4"/>
        <v>0</v>
      </c>
      <c r="P31" s="42">
        <f t="shared" si="4"/>
        <v>0</v>
      </c>
      <c r="Q31" s="42">
        <f t="shared" si="4"/>
        <v>0</v>
      </c>
      <c r="R31" s="43">
        <f t="shared" si="4"/>
        <v>0</v>
      </c>
    </row>
    <row r="32" spans="1:18" x14ac:dyDescent="0.2">
      <c r="A32" s="37"/>
      <c r="B32" s="38"/>
      <c r="C32" s="38"/>
      <c r="D32" s="4">
        <v>159</v>
      </c>
      <c r="E32" s="38" t="s">
        <v>50</v>
      </c>
      <c r="F32" s="31">
        <v>88</v>
      </c>
      <c r="G32" s="31">
        <v>0</v>
      </c>
      <c r="H32" s="31">
        <v>0</v>
      </c>
      <c r="I32" s="31">
        <v>0</v>
      </c>
      <c r="J32" s="31">
        <v>0</v>
      </c>
      <c r="K32" s="31">
        <v>88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2">
        <v>0</v>
      </c>
    </row>
    <row r="33" spans="1:18" x14ac:dyDescent="0.2">
      <c r="A33" s="15"/>
      <c r="B33" s="8" t="s">
        <v>54</v>
      </c>
      <c r="C33" s="8"/>
      <c r="D33" s="8"/>
      <c r="E33" s="8"/>
      <c r="F33" s="44">
        <f t="shared" ref="F33:R33" si="5">SUM(F35:F46)+SUM(F48:F53)</f>
        <v>61721</v>
      </c>
      <c r="G33" s="44">
        <f t="shared" si="5"/>
        <v>0</v>
      </c>
      <c r="H33" s="44">
        <f t="shared" si="5"/>
        <v>5597</v>
      </c>
      <c r="I33" s="44">
        <f t="shared" si="5"/>
        <v>5409</v>
      </c>
      <c r="J33" s="44">
        <f t="shared" si="5"/>
        <v>5562</v>
      </c>
      <c r="K33" s="44">
        <f t="shared" si="5"/>
        <v>5008</v>
      </c>
      <c r="L33" s="44">
        <f t="shared" si="5"/>
        <v>8698</v>
      </c>
      <c r="M33" s="44">
        <f t="shared" si="5"/>
        <v>832</v>
      </c>
      <c r="N33" s="44">
        <f t="shared" si="5"/>
        <v>4379</v>
      </c>
      <c r="O33" s="44">
        <f t="shared" si="5"/>
        <v>6281</v>
      </c>
      <c r="P33" s="44">
        <f t="shared" si="5"/>
        <v>5653</v>
      </c>
      <c r="Q33" s="44">
        <f t="shared" si="5"/>
        <v>7761</v>
      </c>
      <c r="R33" s="45">
        <f t="shared" si="5"/>
        <v>6541</v>
      </c>
    </row>
    <row r="34" spans="1:18" x14ac:dyDescent="0.2">
      <c r="A34" s="35"/>
      <c r="B34" s="36"/>
      <c r="C34" s="36" t="s">
        <v>55</v>
      </c>
      <c r="D34" s="36"/>
      <c r="E34" s="36"/>
      <c r="F34" s="42">
        <f t="shared" ref="F34:R34" si="6">SUM(F35:F46)</f>
        <v>30618</v>
      </c>
      <c r="G34" s="42">
        <f t="shared" si="6"/>
        <v>0</v>
      </c>
      <c r="H34" s="42">
        <f t="shared" si="6"/>
        <v>203</v>
      </c>
      <c r="I34" s="42">
        <f t="shared" si="6"/>
        <v>1446</v>
      </c>
      <c r="J34" s="42">
        <f t="shared" si="6"/>
        <v>2322</v>
      </c>
      <c r="K34" s="42">
        <f t="shared" si="6"/>
        <v>1578</v>
      </c>
      <c r="L34" s="42">
        <f t="shared" si="6"/>
        <v>8698</v>
      </c>
      <c r="M34" s="42">
        <f t="shared" si="6"/>
        <v>96</v>
      </c>
      <c r="N34" s="42">
        <f t="shared" si="6"/>
        <v>1836</v>
      </c>
      <c r="O34" s="42">
        <f t="shared" si="6"/>
        <v>2636</v>
      </c>
      <c r="P34" s="42">
        <f t="shared" si="6"/>
        <v>3592</v>
      </c>
      <c r="Q34" s="42">
        <f t="shared" si="6"/>
        <v>7187</v>
      </c>
      <c r="R34" s="43">
        <f t="shared" si="6"/>
        <v>1024</v>
      </c>
    </row>
    <row r="35" spans="1:18" x14ac:dyDescent="0.2">
      <c r="A35" s="37"/>
      <c r="B35" s="38"/>
      <c r="C35" s="38"/>
      <c r="D35" s="4">
        <v>111</v>
      </c>
      <c r="E35" s="38" t="s">
        <v>40</v>
      </c>
      <c r="F35" s="31">
        <v>10526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6090</v>
      </c>
      <c r="M35" s="31">
        <v>0</v>
      </c>
      <c r="N35" s="31">
        <v>0</v>
      </c>
      <c r="O35" s="31">
        <v>0</v>
      </c>
      <c r="P35" s="31">
        <v>0</v>
      </c>
      <c r="Q35" s="31">
        <v>4436</v>
      </c>
      <c r="R35" s="32">
        <v>0</v>
      </c>
    </row>
    <row r="36" spans="1:18" x14ac:dyDescent="0.2">
      <c r="A36" s="37"/>
      <c r="B36" s="38"/>
      <c r="C36" s="38"/>
      <c r="D36" s="4">
        <v>113</v>
      </c>
      <c r="E36" s="38" t="s">
        <v>41</v>
      </c>
      <c r="F36" s="31">
        <v>1980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1980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2">
        <v>0</v>
      </c>
    </row>
    <row r="37" spans="1:18" x14ac:dyDescent="0.2">
      <c r="A37" s="37"/>
      <c r="B37" s="38"/>
      <c r="C37" s="38"/>
      <c r="D37" s="4">
        <v>121</v>
      </c>
      <c r="E37" s="38" t="s">
        <v>42</v>
      </c>
      <c r="F37" s="31">
        <v>189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189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2">
        <v>0</v>
      </c>
    </row>
    <row r="38" spans="1:18" x14ac:dyDescent="0.2">
      <c r="A38" s="37"/>
      <c r="B38" s="38"/>
      <c r="C38" s="38"/>
      <c r="D38" s="4">
        <v>122</v>
      </c>
      <c r="E38" s="38" t="s">
        <v>43</v>
      </c>
      <c r="F38" s="31">
        <v>433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135</v>
      </c>
      <c r="M38" s="31">
        <v>0</v>
      </c>
      <c r="N38" s="31">
        <v>0</v>
      </c>
      <c r="O38" s="31">
        <v>0</v>
      </c>
      <c r="P38" s="31">
        <v>0</v>
      </c>
      <c r="Q38" s="31">
        <v>298</v>
      </c>
      <c r="R38" s="32">
        <v>0</v>
      </c>
    </row>
    <row r="39" spans="1:18" x14ac:dyDescent="0.2">
      <c r="A39" s="37"/>
      <c r="B39" s="38"/>
      <c r="C39" s="38"/>
      <c r="D39" s="4">
        <v>123</v>
      </c>
      <c r="E39" s="38" t="s">
        <v>56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2">
        <v>0</v>
      </c>
    </row>
    <row r="40" spans="1:18" x14ac:dyDescent="0.2">
      <c r="A40" s="37"/>
      <c r="B40" s="38"/>
      <c r="C40" s="38"/>
      <c r="D40" s="4">
        <v>124</v>
      </c>
      <c r="E40" s="38" t="s">
        <v>44</v>
      </c>
      <c r="F40" s="31">
        <v>145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145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2">
        <v>0</v>
      </c>
    </row>
    <row r="41" spans="1:18" x14ac:dyDescent="0.2">
      <c r="A41" s="37"/>
      <c r="B41" s="38"/>
      <c r="C41" s="38"/>
      <c r="D41" s="4">
        <v>144</v>
      </c>
      <c r="E41" s="38" t="s">
        <v>57</v>
      </c>
      <c r="F41" s="31">
        <v>3827</v>
      </c>
      <c r="G41" s="31">
        <v>0</v>
      </c>
      <c r="H41" s="31">
        <v>50</v>
      </c>
      <c r="I41" s="31">
        <v>100</v>
      </c>
      <c r="J41" s="31">
        <v>486</v>
      </c>
      <c r="K41" s="31">
        <v>236</v>
      </c>
      <c r="L41" s="31">
        <v>0</v>
      </c>
      <c r="M41" s="31">
        <v>0</v>
      </c>
      <c r="N41" s="31">
        <v>236</v>
      </c>
      <c r="O41" s="31">
        <v>444</v>
      </c>
      <c r="P41" s="31">
        <v>746</v>
      </c>
      <c r="Q41" s="31">
        <v>1231</v>
      </c>
      <c r="R41" s="32">
        <v>298</v>
      </c>
    </row>
    <row r="42" spans="1:18" x14ac:dyDescent="0.2">
      <c r="A42" s="37"/>
      <c r="B42" s="38"/>
      <c r="C42" s="38"/>
      <c r="D42" s="4">
        <v>149</v>
      </c>
      <c r="E42" s="38" t="s">
        <v>47</v>
      </c>
      <c r="F42" s="31">
        <v>3537</v>
      </c>
      <c r="G42" s="31">
        <v>0</v>
      </c>
      <c r="H42" s="31">
        <v>0</v>
      </c>
      <c r="I42" s="31">
        <v>760</v>
      </c>
      <c r="J42" s="31">
        <v>500</v>
      </c>
      <c r="K42" s="31">
        <v>200</v>
      </c>
      <c r="L42" s="31">
        <v>0</v>
      </c>
      <c r="M42" s="31">
        <v>0</v>
      </c>
      <c r="N42" s="31">
        <v>500</v>
      </c>
      <c r="O42" s="31">
        <v>856</v>
      </c>
      <c r="P42" s="31">
        <v>541</v>
      </c>
      <c r="Q42" s="31">
        <v>19</v>
      </c>
      <c r="R42" s="32">
        <v>161</v>
      </c>
    </row>
    <row r="43" spans="1:18" x14ac:dyDescent="0.2">
      <c r="A43" s="37"/>
      <c r="B43" s="38"/>
      <c r="C43" s="38"/>
      <c r="D43" s="4">
        <v>152</v>
      </c>
      <c r="E43" s="38" t="s">
        <v>49</v>
      </c>
      <c r="F43" s="31">
        <v>642</v>
      </c>
      <c r="G43" s="31">
        <v>0</v>
      </c>
      <c r="H43" s="31">
        <v>46</v>
      </c>
      <c r="I43" s="31">
        <v>54</v>
      </c>
      <c r="J43" s="31">
        <v>54</v>
      </c>
      <c r="K43" s="31">
        <v>54</v>
      </c>
      <c r="L43" s="31">
        <v>0</v>
      </c>
      <c r="M43" s="31">
        <v>0</v>
      </c>
      <c r="N43" s="31">
        <v>54</v>
      </c>
      <c r="O43" s="31">
        <v>54</v>
      </c>
      <c r="P43" s="31">
        <v>222</v>
      </c>
      <c r="Q43" s="31">
        <v>54</v>
      </c>
      <c r="R43" s="32">
        <v>50</v>
      </c>
    </row>
    <row r="44" spans="1:18" x14ac:dyDescent="0.2">
      <c r="A44" s="37"/>
      <c r="B44" s="38"/>
      <c r="C44" s="38"/>
      <c r="D44" s="4">
        <v>159</v>
      </c>
      <c r="E44" s="38" t="s">
        <v>50</v>
      </c>
      <c r="F44" s="31">
        <v>2415</v>
      </c>
      <c r="G44" s="31">
        <v>0</v>
      </c>
      <c r="H44" s="31">
        <v>107</v>
      </c>
      <c r="I44" s="31">
        <v>144</v>
      </c>
      <c r="J44" s="31">
        <v>294</v>
      </c>
      <c r="K44" s="31">
        <v>217</v>
      </c>
      <c r="L44" s="31">
        <v>72</v>
      </c>
      <c r="M44" s="31">
        <v>96</v>
      </c>
      <c r="N44" s="31">
        <v>228</v>
      </c>
      <c r="O44" s="31">
        <v>294</v>
      </c>
      <c r="P44" s="31">
        <v>709</v>
      </c>
      <c r="Q44" s="31">
        <v>127</v>
      </c>
      <c r="R44" s="32">
        <v>127</v>
      </c>
    </row>
    <row r="45" spans="1:18" x14ac:dyDescent="0.2">
      <c r="A45" s="37"/>
      <c r="B45" s="38"/>
      <c r="C45" s="38"/>
      <c r="D45" s="4">
        <v>161</v>
      </c>
      <c r="E45" s="38" t="s">
        <v>51</v>
      </c>
      <c r="F45" s="31">
        <v>4390</v>
      </c>
      <c r="G45" s="31">
        <v>0</v>
      </c>
      <c r="H45" s="31">
        <v>0</v>
      </c>
      <c r="I45" s="31">
        <v>388</v>
      </c>
      <c r="J45" s="31">
        <v>488</v>
      </c>
      <c r="K45" s="31">
        <v>458</v>
      </c>
      <c r="L45" s="31">
        <v>0</v>
      </c>
      <c r="M45" s="31">
        <v>0</v>
      </c>
      <c r="N45" s="31">
        <v>818</v>
      </c>
      <c r="O45" s="31">
        <v>488</v>
      </c>
      <c r="P45" s="31">
        <v>874</v>
      </c>
      <c r="Q45" s="31">
        <v>488</v>
      </c>
      <c r="R45" s="32">
        <v>388</v>
      </c>
    </row>
    <row r="46" spans="1:18" x14ac:dyDescent="0.2">
      <c r="A46" s="37"/>
      <c r="B46" s="38"/>
      <c r="C46" s="38"/>
      <c r="D46" s="4">
        <v>169</v>
      </c>
      <c r="E46" s="38" t="s">
        <v>58</v>
      </c>
      <c r="F46" s="31">
        <v>2534</v>
      </c>
      <c r="G46" s="31">
        <v>0</v>
      </c>
      <c r="H46" s="31">
        <v>0</v>
      </c>
      <c r="I46" s="31">
        <v>0</v>
      </c>
      <c r="J46" s="31">
        <v>500</v>
      </c>
      <c r="K46" s="31">
        <v>413</v>
      </c>
      <c r="L46" s="31">
        <v>87</v>
      </c>
      <c r="M46" s="31">
        <v>0</v>
      </c>
      <c r="N46" s="31">
        <v>0</v>
      </c>
      <c r="O46" s="31">
        <v>500</v>
      </c>
      <c r="P46" s="31">
        <v>500</v>
      </c>
      <c r="Q46" s="31">
        <v>534</v>
      </c>
      <c r="R46" s="32">
        <v>0</v>
      </c>
    </row>
    <row r="47" spans="1:18" x14ac:dyDescent="0.2">
      <c r="A47" s="35"/>
      <c r="B47" s="36"/>
      <c r="C47" s="36" t="s">
        <v>59</v>
      </c>
      <c r="D47" s="36"/>
      <c r="E47" s="36"/>
      <c r="F47" s="42">
        <f t="shared" ref="F47:R47" si="7">SUM(F48:F53)</f>
        <v>31103</v>
      </c>
      <c r="G47" s="42">
        <f t="shared" si="7"/>
        <v>0</v>
      </c>
      <c r="H47" s="42">
        <f t="shared" si="7"/>
        <v>5394</v>
      </c>
      <c r="I47" s="42">
        <f t="shared" si="7"/>
        <v>3963</v>
      </c>
      <c r="J47" s="42">
        <f t="shared" si="7"/>
        <v>3240</v>
      </c>
      <c r="K47" s="42">
        <f t="shared" si="7"/>
        <v>3430</v>
      </c>
      <c r="L47" s="42">
        <f t="shared" si="7"/>
        <v>0</v>
      </c>
      <c r="M47" s="42">
        <f t="shared" si="7"/>
        <v>736</v>
      </c>
      <c r="N47" s="42">
        <f t="shared" si="7"/>
        <v>2543</v>
      </c>
      <c r="O47" s="42">
        <f t="shared" si="7"/>
        <v>3645</v>
      </c>
      <c r="P47" s="42">
        <f t="shared" si="7"/>
        <v>2061</v>
      </c>
      <c r="Q47" s="42">
        <f t="shared" si="7"/>
        <v>574</v>
      </c>
      <c r="R47" s="43">
        <f t="shared" si="7"/>
        <v>5517</v>
      </c>
    </row>
    <row r="48" spans="1:18" x14ac:dyDescent="0.2">
      <c r="A48" s="37"/>
      <c r="B48" s="38"/>
      <c r="C48" s="38"/>
      <c r="D48" s="4">
        <v>111</v>
      </c>
      <c r="E48" s="38" t="s">
        <v>40</v>
      </c>
      <c r="F48" s="31">
        <v>26994</v>
      </c>
      <c r="G48" s="31">
        <v>0</v>
      </c>
      <c r="H48" s="31">
        <v>5073</v>
      </c>
      <c r="I48" s="31">
        <v>3600</v>
      </c>
      <c r="J48" s="31">
        <v>2919</v>
      </c>
      <c r="K48" s="31">
        <v>3109</v>
      </c>
      <c r="L48" s="31">
        <v>0</v>
      </c>
      <c r="M48" s="31">
        <v>700</v>
      </c>
      <c r="N48" s="31">
        <v>1924</v>
      </c>
      <c r="O48" s="31">
        <v>3109</v>
      </c>
      <c r="P48" s="31">
        <v>1740</v>
      </c>
      <c r="Q48" s="31">
        <v>0</v>
      </c>
      <c r="R48" s="32">
        <v>4820</v>
      </c>
    </row>
    <row r="49" spans="1:18" x14ac:dyDescent="0.2">
      <c r="A49" s="37"/>
      <c r="B49" s="38"/>
      <c r="C49" s="38"/>
      <c r="D49" s="4">
        <v>113</v>
      </c>
      <c r="E49" s="38" t="s">
        <v>41</v>
      </c>
      <c r="F49" s="31">
        <v>776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400</v>
      </c>
      <c r="O49" s="31">
        <v>0</v>
      </c>
      <c r="P49" s="31">
        <v>0</v>
      </c>
      <c r="Q49" s="31">
        <v>0</v>
      </c>
      <c r="R49" s="32">
        <v>376</v>
      </c>
    </row>
    <row r="50" spans="1:18" x14ac:dyDescent="0.2">
      <c r="A50" s="37"/>
      <c r="B50" s="38"/>
      <c r="C50" s="38"/>
      <c r="D50" s="4">
        <v>121</v>
      </c>
      <c r="E50" s="38" t="s">
        <v>42</v>
      </c>
      <c r="F50" s="31">
        <v>1749</v>
      </c>
      <c r="G50" s="31">
        <v>0</v>
      </c>
      <c r="H50" s="31">
        <v>162</v>
      </c>
      <c r="I50" s="31">
        <v>162</v>
      </c>
      <c r="J50" s="31">
        <v>162</v>
      </c>
      <c r="K50" s="31">
        <v>162</v>
      </c>
      <c r="L50" s="31">
        <v>0</v>
      </c>
      <c r="M50" s="31">
        <v>22</v>
      </c>
      <c r="N50" s="31">
        <v>139</v>
      </c>
      <c r="O50" s="31">
        <v>162</v>
      </c>
      <c r="P50" s="31">
        <v>162</v>
      </c>
      <c r="Q50" s="31">
        <v>454</v>
      </c>
      <c r="R50" s="32">
        <v>162</v>
      </c>
    </row>
    <row r="51" spans="1:18" x14ac:dyDescent="0.2">
      <c r="A51" s="37"/>
      <c r="B51" s="38"/>
      <c r="C51" s="38"/>
      <c r="D51" s="4">
        <v>122</v>
      </c>
      <c r="E51" s="38" t="s">
        <v>43</v>
      </c>
      <c r="F51" s="31">
        <v>755</v>
      </c>
      <c r="G51" s="31">
        <v>0</v>
      </c>
      <c r="H51" s="31">
        <v>99</v>
      </c>
      <c r="I51" s="31">
        <v>99</v>
      </c>
      <c r="J51" s="31">
        <v>99</v>
      </c>
      <c r="K51" s="31">
        <v>99</v>
      </c>
      <c r="L51" s="31">
        <v>0</v>
      </c>
      <c r="M51" s="31">
        <v>9</v>
      </c>
      <c r="N51" s="31">
        <v>53</v>
      </c>
      <c r="O51" s="31">
        <v>99</v>
      </c>
      <c r="P51" s="31">
        <v>99</v>
      </c>
      <c r="Q51" s="31">
        <v>0</v>
      </c>
      <c r="R51" s="32">
        <v>99</v>
      </c>
    </row>
    <row r="52" spans="1:18" x14ac:dyDescent="0.2">
      <c r="A52" s="37"/>
      <c r="B52" s="38"/>
      <c r="C52" s="38"/>
      <c r="D52" s="4">
        <v>123</v>
      </c>
      <c r="E52" s="38" t="s">
        <v>56</v>
      </c>
      <c r="F52" s="31">
        <v>257</v>
      </c>
      <c r="G52" s="31">
        <v>0</v>
      </c>
      <c r="H52" s="31">
        <v>0</v>
      </c>
      <c r="I52" s="31">
        <v>42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215</v>
      </c>
      <c r="P52" s="31">
        <v>0</v>
      </c>
      <c r="Q52" s="31">
        <v>0</v>
      </c>
      <c r="R52" s="32">
        <v>0</v>
      </c>
    </row>
    <row r="53" spans="1:18" x14ac:dyDescent="0.2">
      <c r="A53" s="37"/>
      <c r="B53" s="38"/>
      <c r="C53" s="38"/>
      <c r="D53" s="4">
        <v>124</v>
      </c>
      <c r="E53" s="38" t="s">
        <v>44</v>
      </c>
      <c r="F53" s="31">
        <v>572</v>
      </c>
      <c r="G53" s="31">
        <v>0</v>
      </c>
      <c r="H53" s="31">
        <v>60</v>
      </c>
      <c r="I53" s="31">
        <v>60</v>
      </c>
      <c r="J53" s="31">
        <v>60</v>
      </c>
      <c r="K53" s="31">
        <v>60</v>
      </c>
      <c r="L53" s="31">
        <v>0</v>
      </c>
      <c r="M53" s="31">
        <v>5</v>
      </c>
      <c r="N53" s="31">
        <v>27</v>
      </c>
      <c r="O53" s="31">
        <v>60</v>
      </c>
      <c r="P53" s="31">
        <v>60</v>
      </c>
      <c r="Q53" s="31">
        <v>120</v>
      </c>
      <c r="R53" s="32">
        <v>60</v>
      </c>
    </row>
    <row r="54" spans="1:18" x14ac:dyDescent="0.2">
      <c r="A54" s="15"/>
      <c r="B54" s="8" t="s">
        <v>60</v>
      </c>
      <c r="C54" s="8"/>
      <c r="D54" s="8"/>
      <c r="E54" s="8"/>
      <c r="F54" s="44">
        <f t="shared" ref="F54:R54" si="8">SUM(F56:F56)</f>
        <v>0</v>
      </c>
      <c r="G54" s="44">
        <f t="shared" si="8"/>
        <v>0</v>
      </c>
      <c r="H54" s="44">
        <f t="shared" si="8"/>
        <v>0</v>
      </c>
      <c r="I54" s="44">
        <f t="shared" si="8"/>
        <v>0</v>
      </c>
      <c r="J54" s="44">
        <f t="shared" si="8"/>
        <v>0</v>
      </c>
      <c r="K54" s="44">
        <f t="shared" si="8"/>
        <v>0</v>
      </c>
      <c r="L54" s="44">
        <f t="shared" si="8"/>
        <v>0</v>
      </c>
      <c r="M54" s="44">
        <f t="shared" si="8"/>
        <v>0</v>
      </c>
      <c r="N54" s="44">
        <f t="shared" si="8"/>
        <v>0</v>
      </c>
      <c r="O54" s="44">
        <f t="shared" si="8"/>
        <v>0</v>
      </c>
      <c r="P54" s="44">
        <f t="shared" si="8"/>
        <v>0</v>
      </c>
      <c r="Q54" s="44">
        <f t="shared" si="8"/>
        <v>0</v>
      </c>
      <c r="R54" s="45">
        <f t="shared" si="8"/>
        <v>0</v>
      </c>
    </row>
    <row r="55" spans="1:18" x14ac:dyDescent="0.2">
      <c r="A55" s="35"/>
      <c r="B55" s="36"/>
      <c r="C55" s="36" t="s">
        <v>61</v>
      </c>
      <c r="D55" s="36"/>
      <c r="E55" s="36"/>
      <c r="F55" s="42">
        <f t="shared" ref="F55:R55" si="9">SUM(F56:F56)</f>
        <v>0</v>
      </c>
      <c r="G55" s="42">
        <f t="shared" si="9"/>
        <v>0</v>
      </c>
      <c r="H55" s="42">
        <f t="shared" si="9"/>
        <v>0</v>
      </c>
      <c r="I55" s="42">
        <f t="shared" si="9"/>
        <v>0</v>
      </c>
      <c r="J55" s="42">
        <f t="shared" si="9"/>
        <v>0</v>
      </c>
      <c r="K55" s="42">
        <f t="shared" si="9"/>
        <v>0</v>
      </c>
      <c r="L55" s="42">
        <f t="shared" si="9"/>
        <v>0</v>
      </c>
      <c r="M55" s="42">
        <f t="shared" si="9"/>
        <v>0</v>
      </c>
      <c r="N55" s="42">
        <f t="shared" si="9"/>
        <v>0</v>
      </c>
      <c r="O55" s="42">
        <f t="shared" si="9"/>
        <v>0</v>
      </c>
      <c r="P55" s="42">
        <f t="shared" si="9"/>
        <v>0</v>
      </c>
      <c r="Q55" s="42">
        <f t="shared" si="9"/>
        <v>0</v>
      </c>
      <c r="R55" s="43">
        <f t="shared" si="9"/>
        <v>0</v>
      </c>
    </row>
    <row r="56" spans="1:18" x14ac:dyDescent="0.2">
      <c r="A56" s="37"/>
      <c r="B56" s="38"/>
      <c r="C56" s="38"/>
      <c r="D56" s="4">
        <v>414</v>
      </c>
      <c r="E56" s="38" t="s">
        <v>62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2">
        <v>0</v>
      </c>
    </row>
    <row r="57" spans="1:18" x14ac:dyDescent="0.2">
      <c r="A57" s="15"/>
      <c r="B57" s="8" t="s">
        <v>63</v>
      </c>
      <c r="C57" s="8"/>
      <c r="D57" s="8"/>
      <c r="E57" s="8"/>
      <c r="F57" s="44">
        <f t="shared" ref="F57:R57" si="10">SUM(F59:F59)+SUM(F61:F61)</f>
        <v>585509</v>
      </c>
      <c r="G57" s="44">
        <f t="shared" si="10"/>
        <v>0</v>
      </c>
      <c r="H57" s="44">
        <f t="shared" si="10"/>
        <v>0</v>
      </c>
      <c r="I57" s="44">
        <f t="shared" si="10"/>
        <v>0</v>
      </c>
      <c r="J57" s="44">
        <f t="shared" si="10"/>
        <v>0</v>
      </c>
      <c r="K57" s="44">
        <f t="shared" si="10"/>
        <v>205231</v>
      </c>
      <c r="L57" s="44">
        <f t="shared" si="10"/>
        <v>127001</v>
      </c>
      <c r="M57" s="44">
        <f t="shared" si="10"/>
        <v>98837</v>
      </c>
      <c r="N57" s="44">
        <f t="shared" si="10"/>
        <v>95941</v>
      </c>
      <c r="O57" s="44">
        <f t="shared" si="10"/>
        <v>58499</v>
      </c>
      <c r="P57" s="44">
        <f t="shared" si="10"/>
        <v>0</v>
      </c>
      <c r="Q57" s="44">
        <f t="shared" si="10"/>
        <v>0</v>
      </c>
      <c r="R57" s="45">
        <f t="shared" si="10"/>
        <v>0</v>
      </c>
    </row>
    <row r="58" spans="1:18" x14ac:dyDescent="0.2">
      <c r="A58" s="35"/>
      <c r="B58" s="36"/>
      <c r="C58" s="36" t="s">
        <v>64</v>
      </c>
      <c r="D58" s="36"/>
      <c r="E58" s="36"/>
      <c r="F58" s="42">
        <f t="shared" ref="F58:R58" si="11">SUM(F59:F59)</f>
        <v>58500</v>
      </c>
      <c r="G58" s="42">
        <f t="shared" si="11"/>
        <v>0</v>
      </c>
      <c r="H58" s="42">
        <f t="shared" si="11"/>
        <v>0</v>
      </c>
      <c r="I58" s="42">
        <f t="shared" si="11"/>
        <v>0</v>
      </c>
      <c r="J58" s="42">
        <f t="shared" si="11"/>
        <v>0</v>
      </c>
      <c r="K58" s="42">
        <f t="shared" si="11"/>
        <v>0</v>
      </c>
      <c r="L58" s="42">
        <f t="shared" si="11"/>
        <v>16447</v>
      </c>
      <c r="M58" s="42">
        <f t="shared" si="11"/>
        <v>25383</v>
      </c>
      <c r="N58" s="42">
        <f t="shared" si="11"/>
        <v>13298</v>
      </c>
      <c r="O58" s="42">
        <f t="shared" si="11"/>
        <v>3372</v>
      </c>
      <c r="P58" s="42">
        <f t="shared" si="11"/>
        <v>0</v>
      </c>
      <c r="Q58" s="42">
        <f t="shared" si="11"/>
        <v>0</v>
      </c>
      <c r="R58" s="43">
        <f t="shared" si="11"/>
        <v>0</v>
      </c>
    </row>
    <row r="59" spans="1:18" x14ac:dyDescent="0.2">
      <c r="A59" s="37"/>
      <c r="B59" s="38"/>
      <c r="C59" s="38"/>
      <c r="D59" s="4">
        <v>421</v>
      </c>
      <c r="E59" s="38" t="s">
        <v>65</v>
      </c>
      <c r="F59" s="31">
        <v>58500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16447</v>
      </c>
      <c r="M59" s="31">
        <v>25383</v>
      </c>
      <c r="N59" s="31">
        <v>13298</v>
      </c>
      <c r="O59" s="31">
        <v>3372</v>
      </c>
      <c r="P59" s="31">
        <v>0</v>
      </c>
      <c r="Q59" s="31">
        <v>0</v>
      </c>
      <c r="R59" s="32">
        <v>0</v>
      </c>
    </row>
    <row r="60" spans="1:18" x14ac:dyDescent="0.2">
      <c r="A60" s="35"/>
      <c r="B60" s="36"/>
      <c r="C60" s="36" t="s">
        <v>66</v>
      </c>
      <c r="D60" s="36"/>
      <c r="E60" s="36"/>
      <c r="F60" s="42">
        <f t="shared" ref="F60:R60" si="12">SUM(F61:F61)</f>
        <v>527009</v>
      </c>
      <c r="G60" s="42">
        <f t="shared" si="12"/>
        <v>0</v>
      </c>
      <c r="H60" s="42">
        <f t="shared" si="12"/>
        <v>0</v>
      </c>
      <c r="I60" s="42">
        <f t="shared" si="12"/>
        <v>0</v>
      </c>
      <c r="J60" s="42">
        <f t="shared" si="12"/>
        <v>0</v>
      </c>
      <c r="K60" s="42">
        <f t="shared" si="12"/>
        <v>205231</v>
      </c>
      <c r="L60" s="42">
        <f t="shared" si="12"/>
        <v>110554</v>
      </c>
      <c r="M60" s="42">
        <f t="shared" si="12"/>
        <v>73454</v>
      </c>
      <c r="N60" s="42">
        <f t="shared" si="12"/>
        <v>82643</v>
      </c>
      <c r="O60" s="42">
        <f t="shared" si="12"/>
        <v>55127</v>
      </c>
      <c r="P60" s="42">
        <f t="shared" si="12"/>
        <v>0</v>
      </c>
      <c r="Q60" s="42">
        <f t="shared" si="12"/>
        <v>0</v>
      </c>
      <c r="R60" s="43">
        <f t="shared" si="12"/>
        <v>0</v>
      </c>
    </row>
    <row r="61" spans="1:18" x14ac:dyDescent="0.2">
      <c r="A61" s="37"/>
      <c r="B61" s="38"/>
      <c r="C61" s="38"/>
      <c r="D61" s="4">
        <v>421</v>
      </c>
      <c r="E61" s="38" t="s">
        <v>65</v>
      </c>
      <c r="F61" s="31">
        <v>527009</v>
      </c>
      <c r="G61" s="31">
        <v>0</v>
      </c>
      <c r="H61" s="31">
        <v>0</v>
      </c>
      <c r="I61" s="31">
        <v>0</v>
      </c>
      <c r="J61" s="31">
        <v>0</v>
      </c>
      <c r="K61" s="31">
        <v>205231</v>
      </c>
      <c r="L61" s="31">
        <v>110554</v>
      </c>
      <c r="M61" s="31">
        <v>73454</v>
      </c>
      <c r="N61" s="31">
        <v>82643</v>
      </c>
      <c r="O61" s="31">
        <v>55127</v>
      </c>
      <c r="P61" s="31">
        <v>0</v>
      </c>
      <c r="Q61" s="31">
        <v>0</v>
      </c>
      <c r="R61" s="32">
        <v>0</v>
      </c>
    </row>
    <row r="62" spans="1:18" x14ac:dyDescent="0.2">
      <c r="A62" s="15"/>
      <c r="B62" s="8" t="s">
        <v>67</v>
      </c>
      <c r="C62" s="8"/>
      <c r="D62" s="8"/>
      <c r="E62" s="8"/>
      <c r="F62" s="44">
        <f t="shared" ref="F62:R62" si="13">SUM(F64:F64)+SUM(F66:F66)+SUM(F68:F69)</f>
        <v>574544</v>
      </c>
      <c r="G62" s="44">
        <f t="shared" si="13"/>
        <v>0</v>
      </c>
      <c r="H62" s="44">
        <f t="shared" si="13"/>
        <v>95944</v>
      </c>
      <c r="I62" s="44">
        <f t="shared" si="13"/>
        <v>47082</v>
      </c>
      <c r="J62" s="44">
        <f t="shared" si="13"/>
        <v>45249</v>
      </c>
      <c r="K62" s="44">
        <f t="shared" si="13"/>
        <v>6264</v>
      </c>
      <c r="L62" s="44">
        <f t="shared" si="13"/>
        <v>102081</v>
      </c>
      <c r="M62" s="44">
        <f t="shared" si="13"/>
        <v>42490</v>
      </c>
      <c r="N62" s="44">
        <f t="shared" si="13"/>
        <v>58552</v>
      </c>
      <c r="O62" s="44">
        <f t="shared" si="13"/>
        <v>43849</v>
      </c>
      <c r="P62" s="44">
        <f t="shared" si="13"/>
        <v>45068</v>
      </c>
      <c r="Q62" s="44">
        <f t="shared" si="13"/>
        <v>45766</v>
      </c>
      <c r="R62" s="45">
        <f t="shared" si="13"/>
        <v>42199</v>
      </c>
    </row>
    <row r="63" spans="1:18" x14ac:dyDescent="0.2">
      <c r="A63" s="35"/>
      <c r="B63" s="36"/>
      <c r="C63" s="36" t="s">
        <v>68</v>
      </c>
      <c r="D63" s="36"/>
      <c r="E63" s="36"/>
      <c r="F63" s="42">
        <f t="shared" ref="F63:R63" si="14">SUM(F64:F64)</f>
        <v>81743</v>
      </c>
      <c r="G63" s="42">
        <f t="shared" si="14"/>
        <v>0</v>
      </c>
      <c r="H63" s="42">
        <f t="shared" si="14"/>
        <v>12018</v>
      </c>
      <c r="I63" s="42">
        <f t="shared" si="14"/>
        <v>6114</v>
      </c>
      <c r="J63" s="42">
        <f t="shared" si="14"/>
        <v>6098</v>
      </c>
      <c r="K63" s="42">
        <f t="shared" si="14"/>
        <v>6264</v>
      </c>
      <c r="L63" s="42">
        <f t="shared" si="14"/>
        <v>14603</v>
      </c>
      <c r="M63" s="42">
        <f t="shared" si="14"/>
        <v>6140</v>
      </c>
      <c r="N63" s="42">
        <f t="shared" si="14"/>
        <v>6214</v>
      </c>
      <c r="O63" s="42">
        <f t="shared" si="14"/>
        <v>6052</v>
      </c>
      <c r="P63" s="42">
        <f t="shared" si="14"/>
        <v>6097</v>
      </c>
      <c r="Q63" s="42">
        <f t="shared" si="14"/>
        <v>6091</v>
      </c>
      <c r="R63" s="43">
        <f t="shared" si="14"/>
        <v>6052</v>
      </c>
    </row>
    <row r="64" spans="1:18" x14ac:dyDescent="0.2">
      <c r="A64" s="37"/>
      <c r="B64" s="38"/>
      <c r="C64" s="38"/>
      <c r="D64" s="4">
        <v>159</v>
      </c>
      <c r="E64" s="38" t="s">
        <v>50</v>
      </c>
      <c r="F64" s="31">
        <v>81743</v>
      </c>
      <c r="G64" s="31">
        <v>0</v>
      </c>
      <c r="H64" s="31">
        <v>12018</v>
      </c>
      <c r="I64" s="31">
        <v>6114</v>
      </c>
      <c r="J64" s="31">
        <v>6098</v>
      </c>
      <c r="K64" s="31">
        <v>6264</v>
      </c>
      <c r="L64" s="31">
        <v>14603</v>
      </c>
      <c r="M64" s="31">
        <v>6140</v>
      </c>
      <c r="N64" s="31">
        <v>6214</v>
      </c>
      <c r="O64" s="31">
        <v>6052</v>
      </c>
      <c r="P64" s="31">
        <v>6097</v>
      </c>
      <c r="Q64" s="31">
        <v>6091</v>
      </c>
      <c r="R64" s="32">
        <v>6052</v>
      </c>
    </row>
    <row r="65" spans="1:18" x14ac:dyDescent="0.2">
      <c r="A65" s="35"/>
      <c r="B65" s="36"/>
      <c r="C65" s="36" t="s">
        <v>69</v>
      </c>
      <c r="D65" s="36"/>
      <c r="E65" s="36"/>
      <c r="F65" s="42">
        <f t="shared" ref="F65:R65" si="15">SUM(F66:F66)</f>
        <v>87478</v>
      </c>
      <c r="G65" s="42">
        <f t="shared" si="15"/>
        <v>0</v>
      </c>
      <c r="H65" s="42">
        <f t="shared" si="15"/>
        <v>0</v>
      </c>
      <c r="I65" s="42">
        <f t="shared" si="15"/>
        <v>0</v>
      </c>
      <c r="J65" s="42">
        <f t="shared" si="15"/>
        <v>0</v>
      </c>
      <c r="K65" s="42">
        <f t="shared" si="15"/>
        <v>0</v>
      </c>
      <c r="L65" s="42">
        <f t="shared" si="15"/>
        <v>87478</v>
      </c>
      <c r="M65" s="42">
        <f t="shared" si="15"/>
        <v>0</v>
      </c>
      <c r="N65" s="42">
        <f t="shared" si="15"/>
        <v>0</v>
      </c>
      <c r="O65" s="42">
        <f t="shared" si="15"/>
        <v>0</v>
      </c>
      <c r="P65" s="42">
        <f t="shared" si="15"/>
        <v>0</v>
      </c>
      <c r="Q65" s="42">
        <f t="shared" si="15"/>
        <v>0</v>
      </c>
      <c r="R65" s="43">
        <f t="shared" si="15"/>
        <v>0</v>
      </c>
    </row>
    <row r="66" spans="1:18" x14ac:dyDescent="0.2">
      <c r="A66" s="37"/>
      <c r="B66" s="38"/>
      <c r="C66" s="38"/>
      <c r="D66" s="4">
        <v>159</v>
      </c>
      <c r="E66" s="38" t="s">
        <v>50</v>
      </c>
      <c r="F66" s="31">
        <v>87478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87478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2">
        <v>0</v>
      </c>
    </row>
    <row r="67" spans="1:18" x14ac:dyDescent="0.2">
      <c r="A67" s="35"/>
      <c r="B67" s="36"/>
      <c r="C67" s="36" t="s">
        <v>70</v>
      </c>
      <c r="D67" s="36"/>
      <c r="E67" s="36"/>
      <c r="F67" s="42">
        <f t="shared" ref="F67:R67" si="16">SUM(F68:F69)</f>
        <v>405323</v>
      </c>
      <c r="G67" s="42">
        <f t="shared" si="16"/>
        <v>0</v>
      </c>
      <c r="H67" s="42">
        <f t="shared" si="16"/>
        <v>83926</v>
      </c>
      <c r="I67" s="42">
        <f t="shared" si="16"/>
        <v>40968</v>
      </c>
      <c r="J67" s="42">
        <f t="shared" si="16"/>
        <v>39151</v>
      </c>
      <c r="K67" s="42">
        <f t="shared" si="16"/>
        <v>0</v>
      </c>
      <c r="L67" s="42">
        <f t="shared" si="16"/>
        <v>0</v>
      </c>
      <c r="M67" s="42">
        <f t="shared" si="16"/>
        <v>36350</v>
      </c>
      <c r="N67" s="42">
        <f t="shared" si="16"/>
        <v>52338</v>
      </c>
      <c r="O67" s="42">
        <f t="shared" si="16"/>
        <v>37797</v>
      </c>
      <c r="P67" s="42">
        <f t="shared" si="16"/>
        <v>38971</v>
      </c>
      <c r="Q67" s="42">
        <f t="shared" si="16"/>
        <v>39675</v>
      </c>
      <c r="R67" s="43">
        <f t="shared" si="16"/>
        <v>36147</v>
      </c>
    </row>
    <row r="68" spans="1:18" x14ac:dyDescent="0.2">
      <c r="A68" s="37"/>
      <c r="B68" s="38"/>
      <c r="C68" s="38"/>
      <c r="D68" s="4">
        <v>159</v>
      </c>
      <c r="E68" s="38" t="s">
        <v>50</v>
      </c>
      <c r="F68" s="31">
        <v>397043</v>
      </c>
      <c r="G68" s="31">
        <v>0</v>
      </c>
      <c r="H68" s="31">
        <v>82566</v>
      </c>
      <c r="I68" s="31">
        <v>40288</v>
      </c>
      <c r="J68" s="31">
        <v>37791</v>
      </c>
      <c r="K68" s="31">
        <v>0</v>
      </c>
      <c r="L68" s="31">
        <v>0</v>
      </c>
      <c r="M68" s="31">
        <v>34990</v>
      </c>
      <c r="N68" s="31">
        <v>51538</v>
      </c>
      <c r="O68" s="31">
        <v>37117</v>
      </c>
      <c r="P68" s="31">
        <v>38291</v>
      </c>
      <c r="Q68" s="31">
        <v>38995</v>
      </c>
      <c r="R68" s="32">
        <v>35467</v>
      </c>
    </row>
    <row r="69" spans="1:18" x14ac:dyDescent="0.2">
      <c r="A69" s="37"/>
      <c r="B69" s="38"/>
      <c r="C69" s="38"/>
      <c r="D69" s="4">
        <v>322</v>
      </c>
      <c r="E69" s="38" t="s">
        <v>71</v>
      </c>
      <c r="F69" s="31">
        <v>8280</v>
      </c>
      <c r="G69" s="31">
        <v>0</v>
      </c>
      <c r="H69" s="31">
        <v>1360</v>
      </c>
      <c r="I69" s="31">
        <v>680</v>
      </c>
      <c r="J69" s="31">
        <v>1360</v>
      </c>
      <c r="K69" s="31">
        <v>0</v>
      </c>
      <c r="L69" s="31">
        <v>0</v>
      </c>
      <c r="M69" s="31">
        <v>1360</v>
      </c>
      <c r="N69" s="31">
        <v>800</v>
      </c>
      <c r="O69" s="31">
        <v>680</v>
      </c>
      <c r="P69" s="31">
        <v>680</v>
      </c>
      <c r="Q69" s="31">
        <v>680</v>
      </c>
      <c r="R69" s="32">
        <v>680</v>
      </c>
    </row>
    <row r="70" spans="1:18" x14ac:dyDescent="0.2">
      <c r="A70" s="15"/>
      <c r="B70" s="8" t="s">
        <v>72</v>
      </c>
      <c r="C70" s="8"/>
      <c r="D70" s="8"/>
      <c r="E70" s="8"/>
      <c r="F70" s="44">
        <f t="shared" ref="F70:R70" si="17">SUM(F72:F77)+SUM(F79:F80)</f>
        <v>351534</v>
      </c>
      <c r="G70" s="44">
        <f t="shared" si="17"/>
        <v>0</v>
      </c>
      <c r="H70" s="44">
        <f t="shared" si="17"/>
        <v>0</v>
      </c>
      <c r="I70" s="44">
        <f t="shared" si="17"/>
        <v>0</v>
      </c>
      <c r="J70" s="44">
        <f t="shared" si="17"/>
        <v>0</v>
      </c>
      <c r="K70" s="44">
        <f t="shared" si="17"/>
        <v>9949</v>
      </c>
      <c r="L70" s="44">
        <f t="shared" si="17"/>
        <v>60827</v>
      </c>
      <c r="M70" s="44">
        <f t="shared" si="17"/>
        <v>45173</v>
      </c>
      <c r="N70" s="44">
        <f t="shared" si="17"/>
        <v>112753</v>
      </c>
      <c r="O70" s="44">
        <f t="shared" si="17"/>
        <v>44016</v>
      </c>
      <c r="P70" s="44">
        <f t="shared" si="17"/>
        <v>50000</v>
      </c>
      <c r="Q70" s="44">
        <f t="shared" si="17"/>
        <v>1197</v>
      </c>
      <c r="R70" s="45">
        <f t="shared" si="17"/>
        <v>27619</v>
      </c>
    </row>
    <row r="71" spans="1:18" x14ac:dyDescent="0.2">
      <c r="A71" s="35"/>
      <c r="B71" s="36"/>
      <c r="C71" s="36" t="s">
        <v>73</v>
      </c>
      <c r="D71" s="36"/>
      <c r="E71" s="36"/>
      <c r="F71" s="42">
        <f t="shared" ref="F71:R71" si="18">SUM(F72:F77)</f>
        <v>306361</v>
      </c>
      <c r="G71" s="42">
        <f t="shared" si="18"/>
        <v>0</v>
      </c>
      <c r="H71" s="42">
        <f t="shared" si="18"/>
        <v>0</v>
      </c>
      <c r="I71" s="42">
        <f t="shared" si="18"/>
        <v>0</v>
      </c>
      <c r="J71" s="42">
        <f t="shared" si="18"/>
        <v>0</v>
      </c>
      <c r="K71" s="42">
        <f t="shared" si="18"/>
        <v>9949</v>
      </c>
      <c r="L71" s="42">
        <f t="shared" si="18"/>
        <v>60827</v>
      </c>
      <c r="M71" s="42">
        <f t="shared" si="18"/>
        <v>0</v>
      </c>
      <c r="N71" s="42">
        <f t="shared" si="18"/>
        <v>112753</v>
      </c>
      <c r="O71" s="42">
        <f t="shared" si="18"/>
        <v>44016</v>
      </c>
      <c r="P71" s="42">
        <f t="shared" si="18"/>
        <v>50000</v>
      </c>
      <c r="Q71" s="42">
        <f t="shared" si="18"/>
        <v>1197</v>
      </c>
      <c r="R71" s="43">
        <f t="shared" si="18"/>
        <v>27619</v>
      </c>
    </row>
    <row r="72" spans="1:18" x14ac:dyDescent="0.2">
      <c r="A72" s="37"/>
      <c r="B72" s="38"/>
      <c r="C72" s="38"/>
      <c r="D72" s="4">
        <v>144</v>
      </c>
      <c r="E72" s="38" t="s">
        <v>57</v>
      </c>
      <c r="F72" s="31">
        <v>104013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18146</v>
      </c>
      <c r="O72" s="31">
        <v>12151</v>
      </c>
      <c r="P72" s="31">
        <v>50000</v>
      </c>
      <c r="Q72" s="31">
        <v>1197</v>
      </c>
      <c r="R72" s="32">
        <v>22519</v>
      </c>
    </row>
    <row r="73" spans="1:18" x14ac:dyDescent="0.2">
      <c r="A73" s="37"/>
      <c r="B73" s="38"/>
      <c r="C73" s="38"/>
      <c r="D73" s="4">
        <v>149</v>
      </c>
      <c r="E73" s="38" t="s">
        <v>47</v>
      </c>
      <c r="F73" s="31">
        <v>6373</v>
      </c>
      <c r="G73" s="31">
        <v>0</v>
      </c>
      <c r="H73" s="31">
        <v>0</v>
      </c>
      <c r="I73" s="31">
        <v>0</v>
      </c>
      <c r="J73" s="31">
        <v>0</v>
      </c>
      <c r="K73" s="31">
        <v>6373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  <c r="Q73" s="31">
        <v>0</v>
      </c>
      <c r="R73" s="32">
        <v>0</v>
      </c>
    </row>
    <row r="74" spans="1:18" x14ac:dyDescent="0.2">
      <c r="A74" s="37"/>
      <c r="B74" s="38"/>
      <c r="C74" s="38"/>
      <c r="D74" s="4">
        <v>159</v>
      </c>
      <c r="E74" s="38" t="s">
        <v>50</v>
      </c>
      <c r="F74" s="31">
        <v>182898</v>
      </c>
      <c r="G74" s="31">
        <v>0</v>
      </c>
      <c r="H74" s="31">
        <v>0</v>
      </c>
      <c r="I74" s="31">
        <v>0</v>
      </c>
      <c r="J74" s="31">
        <v>0</v>
      </c>
      <c r="K74" s="31">
        <v>2076</v>
      </c>
      <c r="L74" s="31">
        <v>60327</v>
      </c>
      <c r="M74" s="31">
        <v>0</v>
      </c>
      <c r="N74" s="31">
        <v>88630</v>
      </c>
      <c r="O74" s="31">
        <v>31865</v>
      </c>
      <c r="P74" s="31">
        <v>0</v>
      </c>
      <c r="Q74" s="31">
        <v>0</v>
      </c>
      <c r="R74" s="32">
        <v>0</v>
      </c>
    </row>
    <row r="75" spans="1:18" x14ac:dyDescent="0.2">
      <c r="A75" s="37"/>
      <c r="B75" s="38"/>
      <c r="C75" s="38"/>
      <c r="D75" s="4">
        <v>161</v>
      </c>
      <c r="E75" s="38" t="s">
        <v>51</v>
      </c>
      <c r="F75" s="31">
        <v>5477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5477</v>
      </c>
      <c r="O75" s="31">
        <v>0</v>
      </c>
      <c r="P75" s="31">
        <v>0</v>
      </c>
      <c r="Q75" s="31">
        <v>0</v>
      </c>
      <c r="R75" s="32">
        <v>0</v>
      </c>
    </row>
    <row r="76" spans="1:18" x14ac:dyDescent="0.2">
      <c r="A76" s="37"/>
      <c r="B76" s="38"/>
      <c r="C76" s="38"/>
      <c r="D76" s="4">
        <v>163</v>
      </c>
      <c r="E76" s="38" t="s">
        <v>74</v>
      </c>
      <c r="F76" s="31">
        <v>2700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2">
        <v>2700</v>
      </c>
    </row>
    <row r="77" spans="1:18" x14ac:dyDescent="0.2">
      <c r="A77" s="37"/>
      <c r="B77" s="38"/>
      <c r="C77" s="38"/>
      <c r="D77" s="4">
        <v>169</v>
      </c>
      <c r="E77" s="38" t="s">
        <v>58</v>
      </c>
      <c r="F77" s="31">
        <v>4900</v>
      </c>
      <c r="G77" s="31">
        <v>0</v>
      </c>
      <c r="H77" s="31">
        <v>0</v>
      </c>
      <c r="I77" s="31">
        <v>0</v>
      </c>
      <c r="J77" s="31">
        <v>0</v>
      </c>
      <c r="K77" s="31">
        <v>1500</v>
      </c>
      <c r="L77" s="31">
        <v>500</v>
      </c>
      <c r="M77" s="31">
        <v>0</v>
      </c>
      <c r="N77" s="31">
        <v>500</v>
      </c>
      <c r="O77" s="31">
        <v>0</v>
      </c>
      <c r="P77" s="31">
        <v>0</v>
      </c>
      <c r="Q77" s="31">
        <v>0</v>
      </c>
      <c r="R77" s="32">
        <v>2400</v>
      </c>
    </row>
    <row r="78" spans="1:18" x14ac:dyDescent="0.2">
      <c r="A78" s="35"/>
      <c r="B78" s="36"/>
      <c r="C78" s="36" t="s">
        <v>75</v>
      </c>
      <c r="D78" s="36"/>
      <c r="E78" s="36"/>
      <c r="F78" s="42">
        <f t="shared" ref="F78:R78" si="19">SUM(F79:F80)</f>
        <v>45173</v>
      </c>
      <c r="G78" s="42">
        <f t="shared" si="19"/>
        <v>0</v>
      </c>
      <c r="H78" s="42">
        <f t="shared" si="19"/>
        <v>0</v>
      </c>
      <c r="I78" s="42">
        <f t="shared" si="19"/>
        <v>0</v>
      </c>
      <c r="J78" s="42">
        <f t="shared" si="19"/>
        <v>0</v>
      </c>
      <c r="K78" s="42">
        <f t="shared" si="19"/>
        <v>0</v>
      </c>
      <c r="L78" s="42">
        <f t="shared" si="19"/>
        <v>0</v>
      </c>
      <c r="M78" s="42">
        <f t="shared" si="19"/>
        <v>45173</v>
      </c>
      <c r="N78" s="42">
        <f t="shared" si="19"/>
        <v>0</v>
      </c>
      <c r="O78" s="42">
        <f t="shared" si="19"/>
        <v>0</v>
      </c>
      <c r="P78" s="42">
        <f t="shared" si="19"/>
        <v>0</v>
      </c>
      <c r="Q78" s="42">
        <f t="shared" si="19"/>
        <v>0</v>
      </c>
      <c r="R78" s="43">
        <f t="shared" si="19"/>
        <v>0</v>
      </c>
    </row>
    <row r="79" spans="1:18" x14ac:dyDescent="0.2">
      <c r="A79" s="37"/>
      <c r="B79" s="38"/>
      <c r="C79" s="38"/>
      <c r="D79" s="4">
        <v>144</v>
      </c>
      <c r="E79" s="38" t="s">
        <v>57</v>
      </c>
      <c r="F79" s="31">
        <v>24787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24787</v>
      </c>
      <c r="N79" s="31">
        <v>0</v>
      </c>
      <c r="O79" s="31">
        <v>0</v>
      </c>
      <c r="P79" s="31">
        <v>0</v>
      </c>
      <c r="Q79" s="31">
        <v>0</v>
      </c>
      <c r="R79" s="32">
        <v>0</v>
      </c>
    </row>
    <row r="80" spans="1:18" x14ac:dyDescent="0.2">
      <c r="A80" s="37"/>
      <c r="B80" s="38"/>
      <c r="C80" s="38"/>
      <c r="D80" s="4">
        <v>159</v>
      </c>
      <c r="E80" s="38" t="s">
        <v>50</v>
      </c>
      <c r="F80" s="31">
        <v>20386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20386</v>
      </c>
      <c r="N80" s="31">
        <v>0</v>
      </c>
      <c r="O80" s="31">
        <v>0</v>
      </c>
      <c r="P80" s="31">
        <v>0</v>
      </c>
      <c r="Q80" s="31">
        <v>0</v>
      </c>
      <c r="R80" s="32">
        <v>0</v>
      </c>
    </row>
    <row r="81" spans="1:18" x14ac:dyDescent="0.2">
      <c r="A81" s="15"/>
      <c r="B81" s="8" t="s">
        <v>76</v>
      </c>
      <c r="C81" s="8"/>
      <c r="D81" s="8"/>
      <c r="E81" s="8"/>
      <c r="F81" s="44">
        <f t="shared" ref="F81:R81" si="20">SUM(F83:F83)</f>
        <v>192</v>
      </c>
      <c r="G81" s="44">
        <f t="shared" si="20"/>
        <v>0</v>
      </c>
      <c r="H81" s="44">
        <f t="shared" si="20"/>
        <v>0</v>
      </c>
      <c r="I81" s="44">
        <f t="shared" si="20"/>
        <v>192</v>
      </c>
      <c r="J81" s="44">
        <f t="shared" si="20"/>
        <v>0</v>
      </c>
      <c r="K81" s="44">
        <f t="shared" si="20"/>
        <v>0</v>
      </c>
      <c r="L81" s="44">
        <f t="shared" si="20"/>
        <v>0</v>
      </c>
      <c r="M81" s="44">
        <f t="shared" si="20"/>
        <v>0</v>
      </c>
      <c r="N81" s="44">
        <f t="shared" si="20"/>
        <v>0</v>
      </c>
      <c r="O81" s="44">
        <f t="shared" si="20"/>
        <v>0</v>
      </c>
      <c r="P81" s="44">
        <f t="shared" si="20"/>
        <v>0</v>
      </c>
      <c r="Q81" s="44">
        <f t="shared" si="20"/>
        <v>0</v>
      </c>
      <c r="R81" s="45">
        <f t="shared" si="20"/>
        <v>0</v>
      </c>
    </row>
    <row r="82" spans="1:18" x14ac:dyDescent="0.2">
      <c r="A82" s="35"/>
      <c r="B82" s="36"/>
      <c r="C82" s="36" t="s">
        <v>77</v>
      </c>
      <c r="D82" s="36"/>
      <c r="E82" s="36"/>
      <c r="F82" s="42">
        <f t="shared" ref="F82:R82" si="21">SUM(F83:F83)</f>
        <v>192</v>
      </c>
      <c r="G82" s="42">
        <f t="shared" si="21"/>
        <v>0</v>
      </c>
      <c r="H82" s="42">
        <f t="shared" si="21"/>
        <v>0</v>
      </c>
      <c r="I82" s="42">
        <f t="shared" si="21"/>
        <v>192</v>
      </c>
      <c r="J82" s="42">
        <f t="shared" si="21"/>
        <v>0</v>
      </c>
      <c r="K82" s="42">
        <f t="shared" si="21"/>
        <v>0</v>
      </c>
      <c r="L82" s="42">
        <f t="shared" si="21"/>
        <v>0</v>
      </c>
      <c r="M82" s="42">
        <f t="shared" si="21"/>
        <v>0</v>
      </c>
      <c r="N82" s="42">
        <f t="shared" si="21"/>
        <v>0</v>
      </c>
      <c r="O82" s="42">
        <f t="shared" si="21"/>
        <v>0</v>
      </c>
      <c r="P82" s="42">
        <f t="shared" si="21"/>
        <v>0</v>
      </c>
      <c r="Q82" s="42">
        <f t="shared" si="21"/>
        <v>0</v>
      </c>
      <c r="R82" s="43">
        <f t="shared" si="21"/>
        <v>0</v>
      </c>
    </row>
    <row r="83" spans="1:18" x14ac:dyDescent="0.2">
      <c r="A83" s="37"/>
      <c r="B83" s="38"/>
      <c r="C83" s="38"/>
      <c r="D83" s="4">
        <v>322</v>
      </c>
      <c r="E83" s="38" t="s">
        <v>71</v>
      </c>
      <c r="F83" s="31">
        <v>192</v>
      </c>
      <c r="G83" s="31">
        <v>0</v>
      </c>
      <c r="H83" s="31">
        <v>0</v>
      </c>
      <c r="I83" s="31">
        <v>192</v>
      </c>
      <c r="J83" s="31">
        <v>0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1">
        <v>0</v>
      </c>
      <c r="Q83" s="31">
        <v>0</v>
      </c>
      <c r="R83" s="32">
        <v>0</v>
      </c>
    </row>
    <row r="84" spans="1:18" x14ac:dyDescent="0.2">
      <c r="A84" s="15"/>
      <c r="B84" s="8" t="s">
        <v>78</v>
      </c>
      <c r="C84" s="8"/>
      <c r="D84" s="8"/>
      <c r="E84" s="8"/>
      <c r="F84" s="44">
        <f t="shared" ref="F84:R84" si="22">SUM(F86:F86)+SUM(F88:F88)</f>
        <v>14725</v>
      </c>
      <c r="G84" s="44">
        <f t="shared" si="22"/>
        <v>0</v>
      </c>
      <c r="H84" s="44">
        <f t="shared" si="22"/>
        <v>2450</v>
      </c>
      <c r="I84" s="44">
        <f t="shared" si="22"/>
        <v>1225</v>
      </c>
      <c r="J84" s="44">
        <f t="shared" si="22"/>
        <v>1225</v>
      </c>
      <c r="K84" s="44">
        <f t="shared" si="22"/>
        <v>1225</v>
      </c>
      <c r="L84" s="44">
        <f t="shared" si="22"/>
        <v>1236</v>
      </c>
      <c r="M84" s="44">
        <f t="shared" si="22"/>
        <v>1225</v>
      </c>
      <c r="N84" s="44">
        <f t="shared" si="22"/>
        <v>1225</v>
      </c>
      <c r="O84" s="44">
        <f t="shared" si="22"/>
        <v>1225</v>
      </c>
      <c r="P84" s="44">
        <f t="shared" si="22"/>
        <v>1225</v>
      </c>
      <c r="Q84" s="44">
        <f t="shared" si="22"/>
        <v>1225</v>
      </c>
      <c r="R84" s="45">
        <f t="shared" si="22"/>
        <v>1239</v>
      </c>
    </row>
    <row r="85" spans="1:18" x14ac:dyDescent="0.2">
      <c r="A85" s="35"/>
      <c r="B85" s="36"/>
      <c r="C85" s="36" t="s">
        <v>79</v>
      </c>
      <c r="D85" s="36"/>
      <c r="E85" s="36"/>
      <c r="F85" s="42">
        <f t="shared" ref="F85:R85" si="23">SUM(F86:F86)</f>
        <v>1236</v>
      </c>
      <c r="G85" s="42">
        <f t="shared" si="23"/>
        <v>0</v>
      </c>
      <c r="H85" s="42">
        <f t="shared" si="23"/>
        <v>0</v>
      </c>
      <c r="I85" s="42">
        <f t="shared" si="23"/>
        <v>0</v>
      </c>
      <c r="J85" s="42">
        <f t="shared" si="23"/>
        <v>0</v>
      </c>
      <c r="K85" s="42">
        <f t="shared" si="23"/>
        <v>0</v>
      </c>
      <c r="L85" s="42">
        <f t="shared" si="23"/>
        <v>1236</v>
      </c>
      <c r="M85" s="42">
        <f t="shared" si="23"/>
        <v>0</v>
      </c>
      <c r="N85" s="42">
        <f t="shared" si="23"/>
        <v>0</v>
      </c>
      <c r="O85" s="42">
        <f t="shared" si="23"/>
        <v>0</v>
      </c>
      <c r="P85" s="42">
        <f t="shared" si="23"/>
        <v>0</v>
      </c>
      <c r="Q85" s="42">
        <f t="shared" si="23"/>
        <v>0</v>
      </c>
      <c r="R85" s="43">
        <f t="shared" si="23"/>
        <v>0</v>
      </c>
    </row>
    <row r="86" spans="1:18" x14ac:dyDescent="0.2">
      <c r="A86" s="37"/>
      <c r="B86" s="38"/>
      <c r="C86" s="38"/>
      <c r="D86" s="4">
        <v>322</v>
      </c>
      <c r="E86" s="38" t="s">
        <v>71</v>
      </c>
      <c r="F86" s="31">
        <v>1236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1236</v>
      </c>
      <c r="M86" s="31">
        <v>0</v>
      </c>
      <c r="N86" s="31">
        <v>0</v>
      </c>
      <c r="O86" s="31">
        <v>0</v>
      </c>
      <c r="P86" s="31">
        <v>0</v>
      </c>
      <c r="Q86" s="31">
        <v>0</v>
      </c>
      <c r="R86" s="32">
        <v>0</v>
      </c>
    </row>
    <row r="87" spans="1:18" x14ac:dyDescent="0.2">
      <c r="A87" s="35"/>
      <c r="B87" s="36"/>
      <c r="C87" s="36" t="s">
        <v>80</v>
      </c>
      <c r="D87" s="36"/>
      <c r="E87" s="36"/>
      <c r="F87" s="42">
        <f t="shared" ref="F87:R87" si="24">SUM(F88:F88)</f>
        <v>13489</v>
      </c>
      <c r="G87" s="42">
        <f t="shared" si="24"/>
        <v>0</v>
      </c>
      <c r="H87" s="42">
        <f t="shared" si="24"/>
        <v>2450</v>
      </c>
      <c r="I87" s="42">
        <f t="shared" si="24"/>
        <v>1225</v>
      </c>
      <c r="J87" s="42">
        <f t="shared" si="24"/>
        <v>1225</v>
      </c>
      <c r="K87" s="42">
        <f t="shared" si="24"/>
        <v>1225</v>
      </c>
      <c r="L87" s="42">
        <f t="shared" si="24"/>
        <v>0</v>
      </c>
      <c r="M87" s="42">
        <f t="shared" si="24"/>
        <v>1225</v>
      </c>
      <c r="N87" s="42">
        <f t="shared" si="24"/>
        <v>1225</v>
      </c>
      <c r="O87" s="42">
        <f t="shared" si="24"/>
        <v>1225</v>
      </c>
      <c r="P87" s="42">
        <f t="shared" si="24"/>
        <v>1225</v>
      </c>
      <c r="Q87" s="42">
        <f t="shared" si="24"/>
        <v>1225</v>
      </c>
      <c r="R87" s="43">
        <f t="shared" si="24"/>
        <v>1239</v>
      </c>
    </row>
    <row r="88" spans="1:18" x14ac:dyDescent="0.2">
      <c r="A88" s="37"/>
      <c r="B88" s="38"/>
      <c r="C88" s="38"/>
      <c r="D88" s="4">
        <v>322</v>
      </c>
      <c r="E88" s="38" t="s">
        <v>71</v>
      </c>
      <c r="F88" s="31">
        <v>13489</v>
      </c>
      <c r="G88" s="31">
        <v>0</v>
      </c>
      <c r="H88" s="31">
        <v>2450</v>
      </c>
      <c r="I88" s="31">
        <v>1225</v>
      </c>
      <c r="J88" s="31">
        <v>1225</v>
      </c>
      <c r="K88" s="31">
        <v>1225</v>
      </c>
      <c r="L88" s="31">
        <v>0</v>
      </c>
      <c r="M88" s="31">
        <v>1225</v>
      </c>
      <c r="N88" s="31">
        <v>1225</v>
      </c>
      <c r="O88" s="31">
        <v>1225</v>
      </c>
      <c r="P88" s="31">
        <v>1225</v>
      </c>
      <c r="Q88" s="31">
        <v>1225</v>
      </c>
      <c r="R88" s="32">
        <v>1239</v>
      </c>
    </row>
    <row r="89" spans="1:18" x14ac:dyDescent="0.2">
      <c r="A89" s="15"/>
      <c r="B89" s="8" t="s">
        <v>81</v>
      </c>
      <c r="C89" s="8"/>
      <c r="D89" s="8"/>
      <c r="E89" s="8"/>
      <c r="F89" s="44">
        <f t="shared" ref="F89:R89" si="25">SUM(F91:F91)</f>
        <v>4743</v>
      </c>
      <c r="G89" s="44">
        <f t="shared" si="25"/>
        <v>395</v>
      </c>
      <c r="H89" s="44">
        <f t="shared" si="25"/>
        <v>395</v>
      </c>
      <c r="I89" s="44">
        <f t="shared" si="25"/>
        <v>395</v>
      </c>
      <c r="J89" s="44">
        <f t="shared" si="25"/>
        <v>395</v>
      </c>
      <c r="K89" s="44">
        <f t="shared" si="25"/>
        <v>395</v>
      </c>
      <c r="L89" s="44">
        <f t="shared" si="25"/>
        <v>395</v>
      </c>
      <c r="M89" s="44">
        <f t="shared" si="25"/>
        <v>395</v>
      </c>
      <c r="N89" s="44">
        <f t="shared" si="25"/>
        <v>395</v>
      </c>
      <c r="O89" s="44">
        <f t="shared" si="25"/>
        <v>395</v>
      </c>
      <c r="P89" s="44">
        <f t="shared" si="25"/>
        <v>395</v>
      </c>
      <c r="Q89" s="44">
        <f t="shared" si="25"/>
        <v>395</v>
      </c>
      <c r="R89" s="45">
        <f t="shared" si="25"/>
        <v>398</v>
      </c>
    </row>
    <row r="90" spans="1:18" x14ac:dyDescent="0.2">
      <c r="A90" s="35"/>
      <c r="B90" s="36"/>
      <c r="C90" s="36" t="s">
        <v>82</v>
      </c>
      <c r="D90" s="36"/>
      <c r="E90" s="36"/>
      <c r="F90" s="42">
        <f t="shared" ref="F90:R90" si="26">SUM(F91:F91)</f>
        <v>4743</v>
      </c>
      <c r="G90" s="42">
        <f t="shared" si="26"/>
        <v>395</v>
      </c>
      <c r="H90" s="42">
        <f t="shared" si="26"/>
        <v>395</v>
      </c>
      <c r="I90" s="42">
        <f t="shared" si="26"/>
        <v>395</v>
      </c>
      <c r="J90" s="42">
        <f t="shared" si="26"/>
        <v>395</v>
      </c>
      <c r="K90" s="42">
        <f t="shared" si="26"/>
        <v>395</v>
      </c>
      <c r="L90" s="42">
        <f t="shared" si="26"/>
        <v>395</v>
      </c>
      <c r="M90" s="42">
        <f t="shared" si="26"/>
        <v>395</v>
      </c>
      <c r="N90" s="42">
        <f t="shared" si="26"/>
        <v>395</v>
      </c>
      <c r="O90" s="42">
        <f t="shared" si="26"/>
        <v>395</v>
      </c>
      <c r="P90" s="42">
        <f t="shared" si="26"/>
        <v>395</v>
      </c>
      <c r="Q90" s="42">
        <f t="shared" si="26"/>
        <v>395</v>
      </c>
      <c r="R90" s="43">
        <f t="shared" si="26"/>
        <v>398</v>
      </c>
    </row>
    <row r="91" spans="1:18" x14ac:dyDescent="0.2">
      <c r="A91" s="37"/>
      <c r="B91" s="38"/>
      <c r="C91" s="38"/>
      <c r="D91" s="4">
        <v>322</v>
      </c>
      <c r="E91" s="38" t="s">
        <v>71</v>
      </c>
      <c r="F91" s="31">
        <v>4743</v>
      </c>
      <c r="G91" s="31">
        <v>395</v>
      </c>
      <c r="H91" s="31">
        <v>395</v>
      </c>
      <c r="I91" s="31">
        <v>395</v>
      </c>
      <c r="J91" s="31">
        <v>395</v>
      </c>
      <c r="K91" s="31">
        <v>395</v>
      </c>
      <c r="L91" s="31">
        <v>395</v>
      </c>
      <c r="M91" s="31">
        <v>395</v>
      </c>
      <c r="N91" s="31">
        <v>395</v>
      </c>
      <c r="O91" s="31">
        <v>395</v>
      </c>
      <c r="P91" s="31">
        <v>395</v>
      </c>
      <c r="Q91" s="31">
        <v>395</v>
      </c>
      <c r="R91" s="32">
        <v>398</v>
      </c>
    </row>
    <row r="92" spans="1:18" x14ac:dyDescent="0.2">
      <c r="A92" s="15"/>
      <c r="B92" s="8" t="s">
        <v>83</v>
      </c>
      <c r="C92" s="8"/>
      <c r="D92" s="8"/>
      <c r="E92" s="8"/>
      <c r="F92" s="44">
        <f t="shared" ref="F92:R92" si="27">SUM(F94:F94)</f>
        <v>221088</v>
      </c>
      <c r="G92" s="44">
        <f t="shared" si="27"/>
        <v>0</v>
      </c>
      <c r="H92" s="44">
        <f t="shared" si="27"/>
        <v>30100</v>
      </c>
      <c r="I92" s="44">
        <f t="shared" si="27"/>
        <v>15052</v>
      </c>
      <c r="J92" s="44">
        <f t="shared" si="27"/>
        <v>15052</v>
      </c>
      <c r="K92" s="44">
        <f t="shared" si="27"/>
        <v>15052</v>
      </c>
      <c r="L92" s="44">
        <f t="shared" si="27"/>
        <v>15052</v>
      </c>
      <c r="M92" s="44">
        <f t="shared" si="27"/>
        <v>15052</v>
      </c>
      <c r="N92" s="44">
        <f t="shared" si="27"/>
        <v>15052</v>
      </c>
      <c r="O92" s="44">
        <f t="shared" si="27"/>
        <v>25171</v>
      </c>
      <c r="P92" s="44">
        <f t="shared" si="27"/>
        <v>25171</v>
      </c>
      <c r="Q92" s="44">
        <f t="shared" si="27"/>
        <v>25171</v>
      </c>
      <c r="R92" s="45">
        <f t="shared" si="27"/>
        <v>25163</v>
      </c>
    </row>
    <row r="93" spans="1:18" x14ac:dyDescent="0.2">
      <c r="A93" s="35"/>
      <c r="B93" s="36"/>
      <c r="C93" s="36" t="s">
        <v>84</v>
      </c>
      <c r="D93" s="36"/>
      <c r="E93" s="36"/>
      <c r="F93" s="42">
        <f t="shared" ref="F93:R93" si="28">SUM(F94:F94)</f>
        <v>221088</v>
      </c>
      <c r="G93" s="42">
        <f t="shared" si="28"/>
        <v>0</v>
      </c>
      <c r="H93" s="42">
        <f t="shared" si="28"/>
        <v>30100</v>
      </c>
      <c r="I93" s="42">
        <f t="shared" si="28"/>
        <v>15052</v>
      </c>
      <c r="J93" s="42">
        <f t="shared" si="28"/>
        <v>15052</v>
      </c>
      <c r="K93" s="42">
        <f t="shared" si="28"/>
        <v>15052</v>
      </c>
      <c r="L93" s="42">
        <f t="shared" si="28"/>
        <v>15052</v>
      </c>
      <c r="M93" s="42">
        <f t="shared" si="28"/>
        <v>15052</v>
      </c>
      <c r="N93" s="42">
        <f t="shared" si="28"/>
        <v>15052</v>
      </c>
      <c r="O93" s="42">
        <f t="shared" si="28"/>
        <v>25171</v>
      </c>
      <c r="P93" s="42">
        <f t="shared" si="28"/>
        <v>25171</v>
      </c>
      <c r="Q93" s="42">
        <f t="shared" si="28"/>
        <v>25171</v>
      </c>
      <c r="R93" s="43">
        <f t="shared" si="28"/>
        <v>25163</v>
      </c>
    </row>
    <row r="94" spans="1:18" x14ac:dyDescent="0.2">
      <c r="A94" s="37"/>
      <c r="B94" s="38"/>
      <c r="C94" s="38"/>
      <c r="D94" s="4">
        <v>813</v>
      </c>
      <c r="E94" s="38" t="s">
        <v>85</v>
      </c>
      <c r="F94" s="31">
        <v>221088</v>
      </c>
      <c r="G94" s="31">
        <v>0</v>
      </c>
      <c r="H94" s="31">
        <v>30100</v>
      </c>
      <c r="I94" s="31">
        <v>15052</v>
      </c>
      <c r="J94" s="31">
        <v>15052</v>
      </c>
      <c r="K94" s="31">
        <v>15052</v>
      </c>
      <c r="L94" s="31">
        <v>15052</v>
      </c>
      <c r="M94" s="31">
        <v>15052</v>
      </c>
      <c r="N94" s="31">
        <v>15052</v>
      </c>
      <c r="O94" s="31">
        <v>25171</v>
      </c>
      <c r="P94" s="31">
        <v>25171</v>
      </c>
      <c r="Q94" s="31">
        <v>25171</v>
      </c>
      <c r="R94" s="32">
        <v>25163</v>
      </c>
    </row>
    <row r="95" spans="1:18" x14ac:dyDescent="0.2">
      <c r="A95" s="15"/>
      <c r="B95" s="8" t="s">
        <v>86</v>
      </c>
      <c r="C95" s="8"/>
      <c r="D95" s="8"/>
      <c r="E95" s="8"/>
      <c r="F95" s="44">
        <f t="shared" ref="F95:R95" si="29">SUM(F97:F97)+SUM(F99:F99)</f>
        <v>34094</v>
      </c>
      <c r="G95" s="44">
        <f t="shared" si="29"/>
        <v>0</v>
      </c>
      <c r="H95" s="44">
        <f t="shared" si="29"/>
        <v>7088</v>
      </c>
      <c r="I95" s="44">
        <f t="shared" si="29"/>
        <v>2770</v>
      </c>
      <c r="J95" s="44">
        <f t="shared" si="29"/>
        <v>723</v>
      </c>
      <c r="K95" s="44">
        <f t="shared" si="29"/>
        <v>2770</v>
      </c>
      <c r="L95" s="44">
        <f t="shared" si="29"/>
        <v>2770</v>
      </c>
      <c r="M95" s="44">
        <f t="shared" si="29"/>
        <v>2770</v>
      </c>
      <c r="N95" s="44">
        <f t="shared" si="29"/>
        <v>2770</v>
      </c>
      <c r="O95" s="44">
        <f t="shared" si="29"/>
        <v>3108</v>
      </c>
      <c r="P95" s="44">
        <f t="shared" si="29"/>
        <v>3108</v>
      </c>
      <c r="Q95" s="44">
        <f t="shared" si="29"/>
        <v>3108</v>
      </c>
      <c r="R95" s="45">
        <f t="shared" si="29"/>
        <v>3109</v>
      </c>
    </row>
    <row r="96" spans="1:18" x14ac:dyDescent="0.2">
      <c r="A96" s="35"/>
      <c r="B96" s="36"/>
      <c r="C96" s="36" t="s">
        <v>87</v>
      </c>
      <c r="D96" s="36"/>
      <c r="E96" s="36"/>
      <c r="F96" s="42">
        <f t="shared" ref="F96:R96" si="30">SUM(F97:F97)</f>
        <v>0</v>
      </c>
      <c r="G96" s="42">
        <f t="shared" si="30"/>
        <v>0</v>
      </c>
      <c r="H96" s="42">
        <f t="shared" si="30"/>
        <v>0</v>
      </c>
      <c r="I96" s="42">
        <f t="shared" si="30"/>
        <v>0</v>
      </c>
      <c r="J96" s="42">
        <f t="shared" si="30"/>
        <v>0</v>
      </c>
      <c r="K96" s="42">
        <f t="shared" si="30"/>
        <v>0</v>
      </c>
      <c r="L96" s="42">
        <f t="shared" si="30"/>
        <v>0</v>
      </c>
      <c r="M96" s="42">
        <f t="shared" si="30"/>
        <v>0</v>
      </c>
      <c r="N96" s="42">
        <f t="shared" si="30"/>
        <v>0</v>
      </c>
      <c r="O96" s="42">
        <f t="shared" si="30"/>
        <v>0</v>
      </c>
      <c r="P96" s="42">
        <f t="shared" si="30"/>
        <v>0</v>
      </c>
      <c r="Q96" s="42">
        <f t="shared" si="30"/>
        <v>0</v>
      </c>
      <c r="R96" s="43">
        <f t="shared" si="30"/>
        <v>0</v>
      </c>
    </row>
    <row r="97" spans="1:18" x14ac:dyDescent="0.2">
      <c r="A97" s="37"/>
      <c r="B97" s="38"/>
      <c r="C97" s="38"/>
      <c r="D97" s="4">
        <v>159</v>
      </c>
      <c r="E97" s="38" t="s">
        <v>50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1">
        <v>0</v>
      </c>
      <c r="N97" s="31">
        <v>0</v>
      </c>
      <c r="O97" s="31">
        <v>0</v>
      </c>
      <c r="P97" s="31">
        <v>0</v>
      </c>
      <c r="Q97" s="31">
        <v>0</v>
      </c>
      <c r="R97" s="32">
        <v>0</v>
      </c>
    </row>
    <row r="98" spans="1:18" x14ac:dyDescent="0.2">
      <c r="A98" s="35"/>
      <c r="B98" s="36"/>
      <c r="C98" s="36" t="s">
        <v>88</v>
      </c>
      <c r="D98" s="36"/>
      <c r="E98" s="36"/>
      <c r="F98" s="42">
        <f t="shared" ref="F98:R98" si="31">SUM(F99:F99)</f>
        <v>34094</v>
      </c>
      <c r="G98" s="42">
        <f t="shared" si="31"/>
        <v>0</v>
      </c>
      <c r="H98" s="42">
        <f t="shared" si="31"/>
        <v>7088</v>
      </c>
      <c r="I98" s="42">
        <f t="shared" si="31"/>
        <v>2770</v>
      </c>
      <c r="J98" s="42">
        <f t="shared" si="31"/>
        <v>723</v>
      </c>
      <c r="K98" s="42">
        <f t="shared" si="31"/>
        <v>2770</v>
      </c>
      <c r="L98" s="42">
        <f t="shared" si="31"/>
        <v>2770</v>
      </c>
      <c r="M98" s="42">
        <f t="shared" si="31"/>
        <v>2770</v>
      </c>
      <c r="N98" s="42">
        <f t="shared" si="31"/>
        <v>2770</v>
      </c>
      <c r="O98" s="42">
        <f t="shared" si="31"/>
        <v>3108</v>
      </c>
      <c r="P98" s="42">
        <f t="shared" si="31"/>
        <v>3108</v>
      </c>
      <c r="Q98" s="42">
        <f t="shared" si="31"/>
        <v>3108</v>
      </c>
      <c r="R98" s="43">
        <f t="shared" si="31"/>
        <v>3109</v>
      </c>
    </row>
    <row r="99" spans="1:18" x14ac:dyDescent="0.2">
      <c r="A99" s="37"/>
      <c r="B99" s="38"/>
      <c r="C99" s="38"/>
      <c r="D99" s="4">
        <v>159</v>
      </c>
      <c r="E99" s="38" t="s">
        <v>50</v>
      </c>
      <c r="F99" s="31">
        <v>34094</v>
      </c>
      <c r="G99" s="31">
        <v>0</v>
      </c>
      <c r="H99" s="31">
        <v>7088</v>
      </c>
      <c r="I99" s="31">
        <v>2770</v>
      </c>
      <c r="J99" s="31">
        <v>723</v>
      </c>
      <c r="K99" s="31">
        <v>2770</v>
      </c>
      <c r="L99" s="31">
        <v>2770</v>
      </c>
      <c r="M99" s="31">
        <v>2770</v>
      </c>
      <c r="N99" s="31">
        <v>2770</v>
      </c>
      <c r="O99" s="31">
        <v>3108</v>
      </c>
      <c r="P99" s="31">
        <v>3108</v>
      </c>
      <c r="Q99" s="31">
        <v>3108</v>
      </c>
      <c r="R99" s="32">
        <v>3109</v>
      </c>
    </row>
    <row r="100" spans="1:18" x14ac:dyDescent="0.2">
      <c r="A100" s="9" t="s">
        <v>17</v>
      </c>
      <c r="B100" s="10"/>
      <c r="C100" s="10"/>
      <c r="D100" s="10"/>
      <c r="E100" s="10"/>
      <c r="F100" s="39">
        <f t="shared" ref="F100:R100" si="32">SUM(F18:F29)+SUM(F32:F32)+SUM(F35:F46)+SUM(F48:F53)+SUM(F56:F56)+SUM(F59:F59)+SUM(F61:F61)+SUM(F64:F64)+SUM(F66:F66)+SUM(F68:F69)+SUM(F72:F77)+SUM(F79:F80)+SUM(F83:F83)+SUM(F86:F86)+SUM(F88:F88)+SUM(F91:F91)+SUM(F94:F94)+SUM(F97:F97)+SUM(F99:F99)</f>
        <v>1873482</v>
      </c>
      <c r="G100" s="39">
        <f t="shared" si="32"/>
        <v>395</v>
      </c>
      <c r="H100" s="39">
        <f t="shared" si="32"/>
        <v>145688</v>
      </c>
      <c r="I100" s="39">
        <f t="shared" si="32"/>
        <v>73743</v>
      </c>
      <c r="J100" s="39">
        <f t="shared" si="32"/>
        <v>69857</v>
      </c>
      <c r="K100" s="39">
        <f t="shared" si="32"/>
        <v>248025</v>
      </c>
      <c r="L100" s="39">
        <f t="shared" si="32"/>
        <v>322963</v>
      </c>
      <c r="M100" s="39">
        <f t="shared" si="32"/>
        <v>208414</v>
      </c>
      <c r="N100" s="39">
        <f t="shared" si="32"/>
        <v>293709</v>
      </c>
      <c r="O100" s="39">
        <f t="shared" si="32"/>
        <v>184122</v>
      </c>
      <c r="P100" s="39">
        <f t="shared" si="32"/>
        <v>132305</v>
      </c>
      <c r="Q100" s="39">
        <f t="shared" si="32"/>
        <v>86308</v>
      </c>
      <c r="R100" s="40">
        <f t="shared" si="32"/>
        <v>107953</v>
      </c>
    </row>
    <row r="101" spans="1:18" x14ac:dyDescent="0.2">
      <c r="A101" s="1"/>
      <c r="B101" s="2"/>
      <c r="C101" s="2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x14ac:dyDescent="0.2">
      <c r="A103" s="46" t="s">
        <v>16</v>
      </c>
      <c r="B103" s="46"/>
      <c r="C103" s="46"/>
      <c r="D103" s="46"/>
      <c r="E103" s="7"/>
      <c r="G103" s="28" t="s">
        <v>89</v>
      </c>
      <c r="H103" s="27"/>
      <c r="I103" s="27"/>
      <c r="L103" s="1"/>
      <c r="M103" s="1"/>
      <c r="N103" s="1"/>
      <c r="O103" s="1"/>
      <c r="P103" s="1"/>
      <c r="Q103" s="1"/>
      <c r="R103" s="1"/>
    </row>
    <row r="104" spans="1:18" x14ac:dyDescent="0.2">
      <c r="A104" s="2"/>
      <c r="B104" s="11"/>
      <c r="C104" s="11"/>
      <c r="D104" s="11"/>
      <c r="E104" s="6" t="s">
        <v>12</v>
      </c>
      <c r="G104" s="47" t="s">
        <v>24</v>
      </c>
      <c r="H104" s="47"/>
      <c r="I104" s="47"/>
      <c r="L104" s="1"/>
      <c r="M104" s="1"/>
      <c r="N104" s="1"/>
      <c r="O104" s="1"/>
      <c r="P104" s="1"/>
      <c r="Q104" s="1"/>
      <c r="R104" s="1"/>
    </row>
    <row r="105" spans="1:18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x14ac:dyDescent="0.2">
      <c r="A106" s="46" t="s">
        <v>25</v>
      </c>
      <c r="B106" s="46"/>
      <c r="C106" s="46"/>
      <c r="D106" s="46"/>
      <c r="E106" s="7"/>
      <c r="G106" s="28"/>
      <c r="H106" s="27"/>
      <c r="I106" s="27"/>
      <c r="L106" s="1"/>
      <c r="M106" s="1"/>
      <c r="N106" s="1"/>
      <c r="O106" s="1"/>
      <c r="P106" s="1"/>
      <c r="Q106" s="1"/>
      <c r="R106" s="1"/>
    </row>
    <row r="107" spans="1:18" x14ac:dyDescent="0.2">
      <c r="A107" s="2"/>
      <c r="B107" s="11"/>
      <c r="C107" s="11"/>
      <c r="D107" s="11"/>
      <c r="E107" s="6" t="s">
        <v>12</v>
      </c>
      <c r="G107" s="47" t="s">
        <v>24</v>
      </c>
      <c r="H107" s="47"/>
      <c r="I107" s="47"/>
      <c r="L107" s="1"/>
      <c r="M107" s="1"/>
      <c r="N107" s="1"/>
      <c r="O107" s="1"/>
      <c r="P107" s="1"/>
      <c r="Q107" s="1"/>
      <c r="R107" s="1"/>
    </row>
  </sheetData>
  <mergeCells count="7">
    <mergeCell ref="A103:D103"/>
    <mergeCell ref="G104:I104"/>
    <mergeCell ref="A106:D106"/>
    <mergeCell ref="G107:I107"/>
    <mergeCell ref="A2:R2"/>
    <mergeCell ref="F11:F14"/>
    <mergeCell ref="G11:R1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  <headerFooter>
    <oddFooter>&amp;R&amp;5Документ сформирован информационной системой «Фаворит» ©. Нур-Султан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B224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1639KST</dc:creator>
  <cp:lastModifiedBy>Пользователь</cp:lastModifiedBy>
  <cp:lastPrinted>2018-05-12T02:38:06Z</cp:lastPrinted>
  <dcterms:created xsi:type="dcterms:W3CDTF">2018-05-09T16:27:02Z</dcterms:created>
  <dcterms:modified xsi:type="dcterms:W3CDTF">2021-04-05T04:43:49Z</dcterms:modified>
</cp:coreProperties>
</file>